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13_ncr:1_{CEC9E3EB-63A1-4D62-AA94-6332E79C8F51}" xr6:coauthVersionLast="47" xr6:coauthVersionMax="47" xr10:uidLastSave="{00000000-0000-0000-0000-000000000000}"/>
  <bookViews>
    <workbookView xWindow="-28920" yWindow="-120" windowWidth="29040" windowHeight="15720" xr2:uid="{B766F462-ACBA-4B5E-B3CB-72F34D004748}"/>
  </bookViews>
  <sheets>
    <sheet name="Sheet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 i="1" l="1"/>
  <c r="N100" i="1"/>
  <c r="O100" i="1"/>
  <c r="P100" i="1"/>
  <c r="P94" i="1"/>
  <c r="O94" i="1"/>
  <c r="N94" i="1"/>
  <c r="L94" i="1"/>
  <c r="J94" i="1"/>
  <c r="H94" i="1" s="1"/>
  <c r="G94" i="1"/>
  <c r="F94" i="1"/>
  <c r="E94" i="1"/>
  <c r="P93" i="1"/>
  <c r="O93" i="1"/>
  <c r="N93" i="1"/>
  <c r="L93" i="1"/>
  <c r="J93" i="1"/>
  <c r="H93" i="1" s="1"/>
  <c r="G93" i="1"/>
  <c r="F93" i="1"/>
  <c r="E93" i="1"/>
  <c r="P92" i="1"/>
  <c r="O92" i="1"/>
  <c r="N92" i="1"/>
  <c r="L92" i="1"/>
  <c r="J92" i="1"/>
  <c r="H92" i="1" s="1"/>
  <c r="G92" i="1"/>
  <c r="F92" i="1"/>
  <c r="E92" i="1"/>
  <c r="P91" i="1"/>
  <c r="O91" i="1"/>
  <c r="N91" i="1"/>
  <c r="L91" i="1"/>
  <c r="J91" i="1"/>
  <c r="H91" i="1" s="1"/>
  <c r="G91" i="1"/>
  <c r="F91" i="1"/>
  <c r="E91" i="1"/>
  <c r="P90" i="1"/>
  <c r="O90" i="1"/>
  <c r="N90" i="1"/>
  <c r="L90" i="1"/>
  <c r="J90" i="1"/>
  <c r="H90" i="1" s="1"/>
  <c r="G90" i="1"/>
  <c r="F90" i="1"/>
  <c r="E90" i="1"/>
  <c r="P83" i="1"/>
  <c r="O83" i="1"/>
  <c r="N83" i="1"/>
  <c r="L83" i="1"/>
  <c r="J83" i="1"/>
  <c r="G83" i="1"/>
  <c r="I83" i="1" s="1"/>
  <c r="F83" i="1"/>
  <c r="E83" i="1"/>
  <c r="P82" i="1"/>
  <c r="O82" i="1"/>
  <c r="N82" i="1"/>
  <c r="L82" i="1"/>
  <c r="J82" i="1"/>
  <c r="G82" i="1"/>
  <c r="I82" i="1" s="1"/>
  <c r="F82" i="1"/>
  <c r="E82" i="1"/>
  <c r="P81" i="1"/>
  <c r="O81" i="1"/>
  <c r="N81" i="1"/>
  <c r="L81" i="1"/>
  <c r="J81" i="1"/>
  <c r="G81" i="1"/>
  <c r="I81" i="1" s="1"/>
  <c r="F81" i="1"/>
  <c r="E81" i="1"/>
  <c r="P80" i="1"/>
  <c r="O80" i="1"/>
  <c r="N80" i="1"/>
  <c r="L80" i="1"/>
  <c r="J80" i="1"/>
  <c r="G80" i="1"/>
  <c r="I80" i="1" s="1"/>
  <c r="F80" i="1"/>
  <c r="E80" i="1"/>
  <c r="P79" i="1"/>
  <c r="O79" i="1"/>
  <c r="N79" i="1"/>
  <c r="L79" i="1"/>
  <c r="J79" i="1"/>
  <c r="G79" i="1"/>
  <c r="F79" i="1"/>
  <c r="E79" i="1"/>
  <c r="P72" i="1"/>
  <c r="O72" i="1"/>
  <c r="N72" i="1"/>
  <c r="L72" i="1"/>
  <c r="J72" i="1"/>
  <c r="G72" i="1"/>
  <c r="F72" i="1"/>
  <c r="E72" i="1"/>
  <c r="P71" i="1"/>
  <c r="O71" i="1"/>
  <c r="N71" i="1"/>
  <c r="L71" i="1"/>
  <c r="J71" i="1"/>
  <c r="G71" i="1"/>
  <c r="F71" i="1"/>
  <c r="E71" i="1"/>
  <c r="P70" i="1"/>
  <c r="O70" i="1"/>
  <c r="N70" i="1"/>
  <c r="L70" i="1"/>
  <c r="J70" i="1"/>
  <c r="G70" i="1"/>
  <c r="F70" i="1"/>
  <c r="E70" i="1"/>
  <c r="P69" i="1"/>
  <c r="O69" i="1"/>
  <c r="N69" i="1"/>
  <c r="L69" i="1"/>
  <c r="J69" i="1"/>
  <c r="G69" i="1"/>
  <c r="F69" i="1"/>
  <c r="E69" i="1"/>
  <c r="P62" i="1"/>
  <c r="O62" i="1"/>
  <c r="N62" i="1"/>
  <c r="L62" i="1"/>
  <c r="J62" i="1"/>
  <c r="H62" i="1" s="1"/>
  <c r="G62" i="1"/>
  <c r="F62" i="1"/>
  <c r="E62" i="1"/>
  <c r="P61" i="1"/>
  <c r="O61" i="1"/>
  <c r="N61" i="1"/>
  <c r="L61" i="1"/>
  <c r="J61" i="1"/>
  <c r="H61" i="1" s="1"/>
  <c r="G61" i="1"/>
  <c r="F61" i="1"/>
  <c r="E61" i="1"/>
  <c r="P60" i="1"/>
  <c r="O60" i="1"/>
  <c r="N60" i="1"/>
  <c r="L60" i="1"/>
  <c r="J60" i="1"/>
  <c r="H60" i="1" s="1"/>
  <c r="G60" i="1"/>
  <c r="F60" i="1"/>
  <c r="E60" i="1"/>
  <c r="P59" i="1"/>
  <c r="O59" i="1"/>
  <c r="N59" i="1"/>
  <c r="L59" i="1"/>
  <c r="J59" i="1"/>
  <c r="H59" i="1" s="1"/>
  <c r="G59" i="1"/>
  <c r="F59" i="1"/>
  <c r="E59" i="1"/>
  <c r="P58" i="1"/>
  <c r="O58" i="1"/>
  <c r="N58" i="1"/>
  <c r="L58" i="1"/>
  <c r="J58" i="1"/>
  <c r="H58" i="1" s="1"/>
  <c r="G58" i="1"/>
  <c r="F58" i="1"/>
  <c r="E58" i="1"/>
  <c r="P57" i="1"/>
  <c r="O57" i="1"/>
  <c r="N57" i="1"/>
  <c r="L57" i="1"/>
  <c r="J57" i="1"/>
  <c r="H57" i="1" s="1"/>
  <c r="G57" i="1"/>
  <c r="F57" i="1"/>
  <c r="E57" i="1"/>
  <c r="P56" i="1"/>
  <c r="O56" i="1"/>
  <c r="N56" i="1"/>
  <c r="L56" i="1"/>
  <c r="J56" i="1"/>
  <c r="H56" i="1" s="1"/>
  <c r="G56" i="1"/>
  <c r="F56" i="1"/>
  <c r="E56" i="1"/>
  <c r="P55" i="1"/>
  <c r="O55" i="1"/>
  <c r="N55" i="1"/>
  <c r="L55" i="1"/>
  <c r="J55" i="1"/>
  <c r="H55" i="1" s="1"/>
  <c r="G55" i="1"/>
  <c r="F55" i="1"/>
  <c r="E55" i="1"/>
  <c r="P54" i="1"/>
  <c r="O54" i="1"/>
  <c r="N54" i="1"/>
  <c r="L54" i="1"/>
  <c r="J54" i="1"/>
  <c r="H54" i="1" s="1"/>
  <c r="G54" i="1"/>
  <c r="F54" i="1"/>
  <c r="E54" i="1"/>
  <c r="P53" i="1"/>
  <c r="O53" i="1"/>
  <c r="N53" i="1"/>
  <c r="L53" i="1"/>
  <c r="J53" i="1"/>
  <c r="H53" i="1" s="1"/>
  <c r="G53" i="1"/>
  <c r="F53" i="1"/>
  <c r="E53" i="1"/>
  <c r="P52" i="1"/>
  <c r="O52" i="1"/>
  <c r="N52" i="1"/>
  <c r="L52" i="1"/>
  <c r="J52" i="1"/>
  <c r="H52" i="1" s="1"/>
  <c r="G52" i="1"/>
  <c r="F52" i="1"/>
  <c r="E52" i="1"/>
  <c r="P51" i="1"/>
  <c r="O51" i="1"/>
  <c r="N51" i="1"/>
  <c r="L51" i="1"/>
  <c r="J51" i="1"/>
  <c r="H51" i="1" s="1"/>
  <c r="G51" i="1"/>
  <c r="F51" i="1"/>
  <c r="E51" i="1"/>
  <c r="P44" i="1"/>
  <c r="O44" i="1"/>
  <c r="N44" i="1"/>
  <c r="L44" i="1"/>
  <c r="J44" i="1"/>
  <c r="G44" i="1"/>
  <c r="I44" i="1" s="1"/>
  <c r="F44" i="1"/>
  <c r="E44" i="1"/>
  <c r="P43" i="1"/>
  <c r="O43" i="1"/>
  <c r="N43" i="1"/>
  <c r="L43" i="1"/>
  <c r="J43" i="1"/>
  <c r="G43" i="1"/>
  <c r="I43" i="1" s="1"/>
  <c r="F43" i="1"/>
  <c r="E43" i="1"/>
  <c r="P42" i="1"/>
  <c r="O42" i="1"/>
  <c r="N42" i="1"/>
  <c r="L42" i="1"/>
  <c r="J42" i="1"/>
  <c r="G42" i="1"/>
  <c r="I42" i="1" s="1"/>
  <c r="F42" i="1"/>
  <c r="E42" i="1"/>
  <c r="P41" i="1"/>
  <c r="O41" i="1"/>
  <c r="N41" i="1"/>
  <c r="L41" i="1"/>
  <c r="J41" i="1"/>
  <c r="G41" i="1"/>
  <c r="I41" i="1" s="1"/>
  <c r="F41" i="1"/>
  <c r="E41" i="1"/>
  <c r="P34" i="1"/>
  <c r="O34" i="1"/>
  <c r="N34" i="1"/>
  <c r="L34" i="1"/>
  <c r="J34" i="1"/>
  <c r="G34" i="1"/>
  <c r="I34" i="1" s="1"/>
  <c r="F34" i="1"/>
  <c r="E34" i="1"/>
  <c r="P33" i="1"/>
  <c r="O33" i="1"/>
  <c r="N33" i="1"/>
  <c r="L33" i="1"/>
  <c r="J33" i="1"/>
  <c r="G33" i="1"/>
  <c r="I33" i="1" s="1"/>
  <c r="F33" i="1"/>
  <c r="E33" i="1"/>
  <c r="P32" i="1"/>
  <c r="O32" i="1"/>
  <c r="N32" i="1"/>
  <c r="L32" i="1"/>
  <c r="G32" i="1"/>
  <c r="K32" i="1" s="1"/>
  <c r="F32" i="1"/>
  <c r="E32" i="1"/>
  <c r="P31" i="1"/>
  <c r="O31" i="1"/>
  <c r="N31" i="1"/>
  <c r="L31" i="1"/>
  <c r="J31" i="1"/>
  <c r="G31" i="1"/>
  <c r="F31" i="1"/>
  <c r="E31" i="1"/>
  <c r="P30" i="1"/>
  <c r="O30" i="1"/>
  <c r="N30" i="1"/>
  <c r="L30" i="1"/>
  <c r="J30" i="1"/>
  <c r="G30" i="1"/>
  <c r="F30" i="1"/>
  <c r="E30" i="1"/>
  <c r="P29" i="1"/>
  <c r="O29" i="1"/>
  <c r="N29" i="1"/>
  <c r="L29" i="1"/>
  <c r="J29" i="1"/>
  <c r="G29" i="1"/>
  <c r="F29" i="1"/>
  <c r="E29" i="1"/>
  <c r="P28" i="1"/>
  <c r="O28" i="1"/>
  <c r="N28" i="1"/>
  <c r="L28" i="1"/>
  <c r="J28" i="1"/>
  <c r="G28" i="1"/>
  <c r="F28" i="1"/>
  <c r="E28" i="1"/>
  <c r="P27" i="1"/>
  <c r="O27" i="1"/>
  <c r="N27" i="1"/>
  <c r="L27" i="1"/>
  <c r="J27" i="1"/>
  <c r="G27" i="1"/>
  <c r="F27" i="1"/>
  <c r="E27" i="1"/>
  <c r="P20" i="1"/>
  <c r="O20" i="1"/>
  <c r="N20" i="1"/>
  <c r="L20" i="1"/>
  <c r="J20" i="1"/>
  <c r="G20" i="1"/>
  <c r="F20" i="1"/>
  <c r="E20" i="1"/>
  <c r="P19" i="1"/>
  <c r="O19" i="1"/>
  <c r="N19" i="1"/>
  <c r="L19" i="1"/>
  <c r="J19" i="1"/>
  <c r="G19" i="1"/>
  <c r="F19" i="1"/>
  <c r="E19" i="1"/>
  <c r="P18" i="1"/>
  <c r="O18" i="1"/>
  <c r="N18" i="1"/>
  <c r="L18" i="1"/>
  <c r="J18" i="1"/>
  <c r="G18" i="1"/>
  <c r="F18" i="1"/>
  <c r="E18" i="1"/>
  <c r="P17" i="1"/>
  <c r="O17" i="1"/>
  <c r="N17" i="1"/>
  <c r="L17" i="1"/>
  <c r="J17" i="1"/>
  <c r="G17" i="1"/>
  <c r="F17" i="1"/>
  <c r="E17" i="1"/>
  <c r="P16" i="1"/>
  <c r="O16" i="1"/>
  <c r="N16" i="1"/>
  <c r="L16" i="1"/>
  <c r="J16" i="1"/>
  <c r="G16" i="1"/>
  <c r="F16" i="1"/>
  <c r="E16" i="1"/>
  <c r="P15" i="1"/>
  <c r="O15" i="1"/>
  <c r="N15" i="1"/>
  <c r="L15" i="1"/>
  <c r="J15" i="1"/>
  <c r="G15" i="1"/>
  <c r="F15" i="1"/>
  <c r="E15" i="1"/>
  <c r="P14" i="1"/>
  <c r="O14" i="1"/>
  <c r="N14" i="1"/>
  <c r="L14" i="1"/>
  <c r="J14" i="1"/>
  <c r="G14" i="1"/>
  <c r="F14" i="1"/>
  <c r="E14" i="1"/>
  <c r="P13" i="1"/>
  <c r="O13" i="1"/>
  <c r="N13" i="1"/>
  <c r="L13" i="1"/>
  <c r="J13" i="1"/>
  <c r="G13" i="1"/>
  <c r="F13" i="1"/>
  <c r="E13" i="1"/>
  <c r="P12" i="1"/>
  <c r="O12" i="1"/>
  <c r="N12" i="1"/>
  <c r="L12" i="1"/>
  <c r="J12" i="1"/>
  <c r="G12" i="1"/>
  <c r="F12" i="1"/>
  <c r="E12" i="1"/>
  <c r="P11" i="1"/>
  <c r="O11" i="1"/>
  <c r="N11" i="1"/>
  <c r="L11" i="1"/>
  <c r="J11" i="1"/>
  <c r="G11" i="1"/>
  <c r="F11" i="1"/>
  <c r="E11" i="1"/>
  <c r="C5" i="1"/>
  <c r="B5" i="1"/>
  <c r="M43" i="1" l="1"/>
  <c r="K92" i="1"/>
  <c r="M100" i="1"/>
  <c r="K100" i="1"/>
  <c r="K52" i="1"/>
  <c r="K55" i="1"/>
  <c r="K61" i="1"/>
  <c r="I93" i="1"/>
  <c r="M51" i="1"/>
  <c r="M54" i="1"/>
  <c r="M57" i="1"/>
  <c r="M60" i="1"/>
  <c r="M72" i="1"/>
  <c r="M81" i="1"/>
  <c r="M90" i="1"/>
  <c r="M29" i="1"/>
  <c r="M12" i="1"/>
  <c r="M18" i="1"/>
  <c r="K28" i="1"/>
  <c r="K11" i="1"/>
  <c r="K17" i="1"/>
  <c r="K13" i="1"/>
  <c r="K16" i="1"/>
  <c r="K19" i="1"/>
  <c r="K30" i="1"/>
  <c r="M42" i="1"/>
  <c r="M53" i="1"/>
  <c r="M56" i="1"/>
  <c r="M59" i="1"/>
  <c r="I94" i="1"/>
  <c r="M34" i="1"/>
  <c r="M62" i="1"/>
  <c r="M80" i="1"/>
  <c r="K51" i="1"/>
  <c r="K57" i="1"/>
  <c r="K60" i="1"/>
  <c r="K69" i="1"/>
  <c r="I62" i="1"/>
  <c r="K93" i="1"/>
  <c r="M91" i="1"/>
  <c r="M58" i="1"/>
  <c r="M16" i="1"/>
  <c r="K90" i="1"/>
  <c r="M31" i="1"/>
  <c r="M52" i="1"/>
  <c r="M55" i="1"/>
  <c r="M61" i="1"/>
  <c r="M70" i="1"/>
  <c r="I91" i="1"/>
  <c r="M27" i="1"/>
  <c r="K12" i="1"/>
  <c r="K15" i="1"/>
  <c r="K20" i="1"/>
  <c r="I54" i="1"/>
  <c r="M14" i="1"/>
  <c r="I58" i="1"/>
  <c r="M44" i="1"/>
  <c r="M94" i="1"/>
  <c r="M41" i="1"/>
  <c r="K53" i="1"/>
  <c r="K56" i="1"/>
  <c r="K59" i="1"/>
  <c r="K71" i="1"/>
  <c r="K34" i="1"/>
  <c r="I56" i="1"/>
  <c r="I60" i="1"/>
  <c r="K79" i="1"/>
  <c r="M83" i="1"/>
  <c r="M32" i="1"/>
  <c r="K91" i="1"/>
  <c r="K80" i="1"/>
  <c r="M11" i="1"/>
  <c r="K14" i="1"/>
  <c r="M15" i="1"/>
  <c r="K18" i="1"/>
  <c r="M19" i="1"/>
  <c r="K27" i="1"/>
  <c r="M28" i="1"/>
  <c r="K31" i="1"/>
  <c r="I53" i="1"/>
  <c r="I57" i="1"/>
  <c r="I61" i="1"/>
  <c r="M71" i="1"/>
  <c r="K94" i="1"/>
  <c r="K70" i="1"/>
  <c r="M13" i="1"/>
  <c r="M17" i="1"/>
  <c r="M20" i="1"/>
  <c r="K29" i="1"/>
  <c r="M30" i="1"/>
  <c r="K33" i="1"/>
  <c r="I51" i="1"/>
  <c r="I55" i="1"/>
  <c r="I59" i="1"/>
  <c r="K72" i="1"/>
  <c r="I92" i="1"/>
  <c r="M93" i="1"/>
  <c r="K83" i="1"/>
  <c r="I13" i="1"/>
  <c r="I12" i="1"/>
  <c r="M33" i="1"/>
  <c r="M69" i="1"/>
  <c r="M82" i="1"/>
  <c r="I52" i="1"/>
  <c r="M79" i="1"/>
  <c r="K82" i="1"/>
  <c r="K54" i="1"/>
  <c r="K58" i="1"/>
  <c r="K62" i="1"/>
  <c r="K81" i="1"/>
  <c r="M92" i="1"/>
  <c r="I11" i="1"/>
  <c r="I14" i="1"/>
  <c r="I15" i="1"/>
  <c r="I16" i="1"/>
  <c r="I17" i="1"/>
  <c r="I18" i="1"/>
  <c r="I19" i="1"/>
  <c r="I20" i="1"/>
  <c r="I27" i="1"/>
  <c r="I28" i="1"/>
  <c r="I29" i="1"/>
  <c r="I30" i="1"/>
  <c r="I31" i="1"/>
  <c r="I32" i="1"/>
  <c r="K41" i="1"/>
  <c r="K42" i="1"/>
  <c r="K43" i="1"/>
  <c r="K44" i="1"/>
  <c r="I90" i="1"/>
  <c r="H79" i="1"/>
  <c r="I79" i="1" s="1"/>
</calcChain>
</file>

<file path=xl/sharedStrings.xml><?xml version="1.0" encoding="utf-8"?>
<sst xmlns="http://schemas.openxmlformats.org/spreadsheetml/2006/main" count="365" uniqueCount="135">
  <si>
    <t>TOP Fundos Imobiliários | Universo de Cobertura</t>
  </si>
  <si>
    <t>Fundo</t>
  </si>
  <si>
    <t>Recomendação</t>
  </si>
  <si>
    <t>Volume Diário (Média 3M)</t>
  </si>
  <si>
    <t>Valor de Mercado (VM)</t>
  </si>
  <si>
    <t>Cota</t>
  </si>
  <si>
    <t>Cota Target</t>
  </si>
  <si>
    <t>% Potencial</t>
  </si>
  <si>
    <t>VM/VP</t>
  </si>
  <si>
    <t>Rendimentos</t>
  </si>
  <si>
    <t>Performance</t>
  </si>
  <si>
    <t>Ticker</t>
  </si>
  <si>
    <t>Nome</t>
  </si>
  <si>
    <t>(R$ mil)</t>
  </si>
  <si>
    <t>(R$ Mil)</t>
  </si>
  <si>
    <t>(R$)</t>
  </si>
  <si>
    <t>%</t>
  </si>
  <si>
    <t>(R$/Cota)</t>
  </si>
  <si>
    <t>Último (R$)</t>
  </si>
  <si>
    <t>Anualizado</t>
  </si>
  <si>
    <t>Em 1m</t>
  </si>
  <si>
    <t>No ano</t>
  </si>
  <si>
    <t>Em 12m</t>
  </si>
  <si>
    <t>NEUTRO</t>
  </si>
  <si>
    <t>ND</t>
  </si>
  <si>
    <t>COMPRA</t>
  </si>
  <si>
    <t>Fundos de Renda - Multiativos Corportativos</t>
  </si>
  <si>
    <t>Patrimônio Liq (PL)/Cota</t>
  </si>
  <si>
    <t>RCRB11</t>
  </si>
  <si>
    <t>Rio Bravo Renda Corporativa</t>
  </si>
  <si>
    <t>BRCR11</t>
  </si>
  <si>
    <t>BC Fund</t>
  </si>
  <si>
    <t>VPPR11</t>
  </si>
  <si>
    <t>V2 Properties</t>
  </si>
  <si>
    <t>PATC11</t>
  </si>
  <si>
    <t>Pátria Edifícios Corporativos</t>
  </si>
  <si>
    <t>JSRE11</t>
  </si>
  <si>
    <t>JS Real Estate</t>
  </si>
  <si>
    <t>HGRE11</t>
  </si>
  <si>
    <t>Pátria Real Estate</t>
  </si>
  <si>
    <t>TEPP11</t>
  </si>
  <si>
    <t>Tellus Properties</t>
  </si>
  <si>
    <t>RECT11</t>
  </si>
  <si>
    <t>REC Renda Imob</t>
  </si>
  <si>
    <t>PVBI11</t>
  </si>
  <si>
    <t>VBI Prime Office</t>
  </si>
  <si>
    <t>AIEC11</t>
  </si>
  <si>
    <t xml:space="preserve">Autonomy Edifícios Corporativos </t>
  </si>
  <si>
    <t>Fundos de Renda - Ativos Logísticos</t>
  </si>
  <si>
    <t>BRCO11</t>
  </si>
  <si>
    <t>Bresco Log</t>
  </si>
  <si>
    <t>BTLG11</t>
  </si>
  <si>
    <t>BTG Logística</t>
  </si>
  <si>
    <t>HGLG11</t>
  </si>
  <si>
    <t>Pátria Log</t>
  </si>
  <si>
    <t>LVBI11</t>
  </si>
  <si>
    <t>VBI Logística</t>
  </si>
  <si>
    <t>PATL11</t>
  </si>
  <si>
    <t xml:space="preserve">Pátria Logístico </t>
  </si>
  <si>
    <t>TRBL11</t>
  </si>
  <si>
    <t>Tellus Rio Bravo Renda Logística</t>
  </si>
  <si>
    <t>VILG11</t>
  </si>
  <si>
    <t>Vinci Logística</t>
  </si>
  <si>
    <t>XPIN11</t>
  </si>
  <si>
    <t>XP Industrial</t>
  </si>
  <si>
    <t>Fundos de Renda - Shopping / Varejo</t>
  </si>
  <si>
    <t>HGBS11</t>
  </si>
  <si>
    <t>Hedge Brasil Shopping</t>
  </si>
  <si>
    <t>HSML11</t>
  </si>
  <si>
    <t>HSI Malls</t>
  </si>
  <si>
    <t>PMLL11</t>
  </si>
  <si>
    <t>Patria Malls</t>
  </si>
  <si>
    <t>VISC11</t>
  </si>
  <si>
    <t>Vinci Shopping Centers</t>
  </si>
  <si>
    <t>Fundos de Títulos com Lastro Imobiliário</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</si>
  <si>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</si>
  <si>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</si>
  <si>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</si>
  <si>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</si>
  <si>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</si>
  <si>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</si>
  <si>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</si>
  <si>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</si>
  <si>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</si>
  <si>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</si>
  <si>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</si>
  <si>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</si>
  <si>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</si>
  <si>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</si>
  <si>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</si>
  <si>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</si>
  <si>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</si>
  <si>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</si>
  <si>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</si>
  <si>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</si>
  <si>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</si>
  <si>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</si>
  <si>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</si>
  <si>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</si>
  <si>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</si>
  <si>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KFOF11</t>
  </si>
  <si>
    <t>Kinea FoF</t>
  </si>
  <si>
    <t>RBRX11</t>
  </si>
  <si>
    <t>RBR Plus Multiestratégia Real Estate FII</t>
  </si>
  <si>
    <t>HFOF11</t>
  </si>
  <si>
    <t>Hedge Fundo de Fundos</t>
  </si>
  <si>
    <t>XPSF11</t>
  </si>
  <si>
    <t>XP Selection FoF</t>
  </si>
  <si>
    <t>Outros Fundos</t>
  </si>
  <si>
    <t>CPTS11</t>
  </si>
  <si>
    <t xml:space="preserve">Capitânia Securities </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</si>
  <si>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</si>
  <si>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</si>
  <si>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</si>
  <si>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</si>
  <si>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</si>
  <si>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</si>
  <si>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</si>
  <si>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</si>
  <si>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</si>
  <si>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</si>
  <si>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</si>
  <si>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</si>
  <si>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</si>
  <si>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</si>
  <si>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</si>
  <si>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</si>
  <si>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</si>
  <si>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</si>
  <si>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</si>
  <si>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</si>
  <si>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</si>
  <si>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</si>
  <si>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</si>
  <si>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 </t>
    </r>
    <r>
      <rPr>
        <sz val="9"/>
        <color theme="1"/>
        <rFont val="Roboto"/>
      </rPr>
      <t>¹</t>
    </r>
    <r>
      <rPr>
        <sz val="9"/>
        <color theme="1"/>
        <rFont val="Roboto Light"/>
      </rPr>
      <t xml:space="preserve"> Informações retiradas do Relatório Gerencial.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</si>
</sst>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quot;$&quot;#,##0_);[Red]\(&quot;$&quot;#,##0\)"/>
    <numFmt numFmtId="167" formatCode="#,##0.00_ ;\-#,##0.00\ "/>
    <numFmt numFmtId="168" formatCode="0.0%"/>
    <numFmt numFmtId="169" formatCode="_-* #,##0_-;\-* #,##0_-;_-* &quot;-&quot;??_-;_-@_-"/>
    <numFmt numFmtId="170" formatCode="_(* #,##0_);_(* \(#,##0\);_(* &quot;-&quot;??_);_(@_)"/>
    <numFmt numFmtId="171" formatCode="#,##0_ ;\-#,##0\ "/>
  </numFmts>
  <fonts count="18"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style="thin">
        <color theme="0" tint="-0.249977111117893"/>
      </bottom>
      <diagonal/>
    </border>
    <border>
      <left/>
      <right/>
      <top style="medium">
        <color theme="0"/>
      </top>
      <bottom/>
      <diagonal/>
    </border>
    <border>
      <left/>
      <right/>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04">
    <xf numFmtId="0" fontId="0" fillId="0" borderId="0" xfId="0"/>
    <xf numFmtId="0" fontId="2" fillId="0" borderId="0" xfId="0" applyFont="1" applyAlignment="1">
      <alignment vertical="center"/>
    </xf>
    <xf numFmtId="0" fontId="3" fillId="0" borderId="0" xfId="0" applyFont="1" applyAlignment="1">
      <alignment horizontal="center" vertical="center"/>
    </xf>
    <xf numFmtId="14" fontId="5" fillId="0" borderId="0" xfId="0" applyNumberFormat="1" applyFont="1" applyAlignment="1">
      <alignment horizontal="left"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14" fontId="3" fillId="2" borderId="5"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2" fillId="2" borderId="7" xfId="2"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3" borderId="3" xfId="0" applyNumberFormat="1" applyFont="1" applyFill="1" applyBorder="1" applyAlignment="1">
      <alignment horizontal="left" vertical="center"/>
    </xf>
    <xf numFmtId="14" fontId="3" fillId="3" borderId="3" xfId="0" applyNumberFormat="1" applyFont="1" applyFill="1" applyBorder="1" applyAlignment="1">
      <alignment horizontal="center" vertical="center"/>
    </xf>
    <xf numFmtId="166" fontId="3" fillId="3" borderId="3" xfId="0" quotePrefix="1"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9" fontId="3" fillId="3" borderId="3" xfId="2"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5" fillId="0" borderId="0" xfId="0" applyFont="1" applyAlignment="1">
      <alignment vertical="center"/>
    </xf>
    <xf numFmtId="14" fontId="2" fillId="0" borderId="8" xfId="0" applyNumberFormat="1" applyFont="1" applyBorder="1" applyAlignment="1">
      <alignment horizontal="left" vertical="center"/>
    </xf>
    <xf numFmtId="14" fontId="2" fillId="4" borderId="8" xfId="0" applyNumberFormat="1" applyFont="1" applyFill="1" applyBorder="1" applyAlignment="1">
      <alignment horizontal="left" vertical="center"/>
    </xf>
    <xf numFmtId="14" fontId="3" fillId="4" borderId="8" xfId="0" applyNumberFormat="1" applyFont="1" applyFill="1" applyBorder="1" applyAlignment="1">
      <alignment horizontal="center" vertical="center"/>
    </xf>
    <xf numFmtId="3" fontId="2" fillId="4" borderId="8" xfId="3" applyNumberFormat="1" applyFont="1" applyFill="1" applyBorder="1" applyAlignment="1">
      <alignment horizontal="center" vertical="center"/>
    </xf>
    <xf numFmtId="4" fontId="2" fillId="4" borderId="8" xfId="3" applyNumberFormat="1" applyFont="1" applyFill="1" applyBorder="1" applyAlignment="1">
      <alignment horizontal="center" vertical="center"/>
    </xf>
    <xf numFmtId="167" fontId="3" fillId="4" borderId="8" xfId="3" applyNumberFormat="1" applyFont="1" applyFill="1" applyBorder="1" applyAlignment="1">
      <alignment horizontal="center" vertical="center"/>
    </xf>
    <xf numFmtId="9" fontId="2" fillId="4" borderId="8" xfId="2" applyFont="1" applyFill="1" applyBorder="1" applyAlignment="1">
      <alignment horizontal="center" vertical="center"/>
    </xf>
    <xf numFmtId="168" fontId="2" fillId="4" borderId="8" xfId="2" applyNumberFormat="1" applyFont="1" applyFill="1" applyBorder="1" applyAlignment="1">
      <alignment horizontal="center" vertical="center"/>
    </xf>
    <xf numFmtId="14" fontId="2" fillId="0" borderId="0" xfId="0" applyNumberFormat="1" applyFont="1" applyAlignment="1">
      <alignment vertical="center"/>
    </xf>
    <xf numFmtId="14" fontId="5" fillId="5" borderId="0" xfId="0" applyNumberFormat="1" applyFont="1" applyFill="1" applyAlignment="1">
      <alignment horizontal="left" vertical="center"/>
    </xf>
    <xf numFmtId="14" fontId="4" fillId="5" borderId="0" xfId="0" applyNumberFormat="1" applyFont="1" applyFill="1" applyAlignment="1">
      <alignment horizontal="center" vertical="center"/>
    </xf>
    <xf numFmtId="3" fontId="5" fillId="5" borderId="0" xfId="3" applyNumberFormat="1" applyFont="1" applyFill="1" applyAlignment="1">
      <alignment horizontal="center" vertical="center"/>
    </xf>
    <xf numFmtId="167" fontId="4" fillId="5" borderId="0" xfId="3" applyNumberFormat="1" applyFont="1" applyFill="1" applyAlignment="1">
      <alignment horizontal="center" vertical="center"/>
    </xf>
    <xf numFmtId="9" fontId="5" fillId="5" borderId="0" xfId="2" applyFont="1" applyFill="1" applyAlignment="1">
      <alignment horizontal="center" vertical="center"/>
    </xf>
    <xf numFmtId="167" fontId="5" fillId="5" borderId="0" xfId="3" applyNumberFormat="1" applyFont="1" applyFill="1" applyAlignment="1">
      <alignment horizontal="center" vertical="center"/>
    </xf>
    <xf numFmtId="168" fontId="5" fillId="5" borderId="0" xfId="2" applyNumberFormat="1" applyFont="1" applyFill="1" applyAlignment="1">
      <alignment horizontal="center" vertical="center"/>
    </xf>
    <xf numFmtId="4" fontId="5" fillId="5" borderId="0" xfId="3" applyNumberFormat="1" applyFont="1" applyFill="1" applyAlignment="1">
      <alignment horizontal="center" vertical="center"/>
    </xf>
    <xf numFmtId="4" fontId="5" fillId="5" borderId="0" xfId="2" applyNumberFormat="1" applyFont="1" applyFill="1" applyAlignment="1">
      <alignment horizontal="center"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9" fontId="5" fillId="0" borderId="1" xfId="1" applyNumberFormat="1" applyFont="1" applyBorder="1" applyAlignment="1">
      <alignment vertical="center"/>
    </xf>
    <xf numFmtId="0" fontId="3" fillId="2" borderId="6" xfId="0"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9" fontId="3" fillId="2" borderId="7" xfId="2" applyFont="1" applyFill="1" applyBorder="1" applyAlignment="1">
      <alignment horizontal="center" vertical="center" wrapText="1"/>
    </xf>
    <xf numFmtId="14" fontId="9" fillId="3" borderId="3" xfId="0" applyNumberFormat="1" applyFont="1" applyFill="1" applyBorder="1" applyAlignment="1">
      <alignment horizontal="center" vertical="center"/>
    </xf>
    <xf numFmtId="0" fontId="3" fillId="3" borderId="6" xfId="0" applyFont="1" applyFill="1" applyBorder="1" applyAlignment="1">
      <alignment horizontal="center" vertical="center"/>
    </xf>
    <xf numFmtId="14" fontId="3" fillId="0" borderId="8" xfId="0" applyNumberFormat="1" applyFont="1" applyBorder="1" applyAlignment="1">
      <alignment horizontal="left" vertical="center"/>
    </xf>
    <xf numFmtId="14" fontId="3" fillId="4" borderId="8" xfId="0" applyNumberFormat="1" applyFont="1" applyFill="1" applyBorder="1" applyAlignment="1">
      <alignment horizontal="left" vertical="center"/>
    </xf>
    <xf numFmtId="3" fontId="3" fillId="4" borderId="8" xfId="3" applyNumberFormat="1" applyFont="1" applyFill="1" applyBorder="1" applyAlignment="1">
      <alignment horizontal="center" vertical="center"/>
    </xf>
    <xf numFmtId="4" fontId="3" fillId="4" borderId="8" xfId="3" applyNumberFormat="1" applyFont="1" applyFill="1" applyBorder="1" applyAlignment="1">
      <alignment horizontal="center" vertical="center"/>
    </xf>
    <xf numFmtId="4" fontId="3" fillId="4" borderId="8" xfId="4" applyNumberFormat="1" applyFont="1" applyFill="1" applyBorder="1" applyAlignment="1">
      <alignment horizontal="center" vertical="center"/>
    </xf>
    <xf numFmtId="9" fontId="3" fillId="4" borderId="8" xfId="2" applyFont="1" applyFill="1" applyBorder="1" applyAlignment="1">
      <alignment horizontal="center" vertical="center"/>
    </xf>
    <xf numFmtId="168" fontId="3" fillId="4" borderId="8" xfId="2" applyNumberFormat="1" applyFont="1" applyFill="1" applyBorder="1" applyAlignment="1">
      <alignment horizontal="center" vertical="center"/>
    </xf>
    <xf numFmtId="4" fontId="2" fillId="0" borderId="8" xfId="3" applyNumberFormat="1" applyFont="1" applyBorder="1" applyAlignment="1">
      <alignment horizontal="center" vertical="center"/>
    </xf>
    <xf numFmtId="168" fontId="2" fillId="0" borderId="9" xfId="2" applyNumberFormat="1" applyFont="1" applyBorder="1" applyAlignment="1">
      <alignment horizontal="center" vertical="center"/>
    </xf>
    <xf numFmtId="0" fontId="3" fillId="0" borderId="0" xfId="0" applyFont="1" applyAlignment="1">
      <alignment vertical="center"/>
    </xf>
    <xf numFmtId="14" fontId="2" fillId="0" borderId="10" xfId="0" applyNumberFormat="1" applyFont="1" applyBorder="1" applyAlignment="1">
      <alignment horizontal="left" vertical="center"/>
    </xf>
    <xf numFmtId="14" fontId="2" fillId="4" borderId="10" xfId="0" applyNumberFormat="1" applyFont="1" applyFill="1" applyBorder="1" applyAlignment="1">
      <alignment horizontal="left" vertical="center"/>
    </xf>
    <xf numFmtId="4" fontId="3" fillId="4" borderId="10" xfId="4" applyNumberFormat="1" applyFont="1" applyFill="1" applyBorder="1" applyAlignment="1">
      <alignment horizontal="center" vertical="center"/>
    </xf>
    <xf numFmtId="9" fontId="2" fillId="4" borderId="10" xfId="2" applyFont="1" applyFill="1" applyBorder="1" applyAlignment="1">
      <alignment horizontal="center" vertical="center"/>
    </xf>
    <xf numFmtId="168" fontId="2" fillId="4" borderId="10" xfId="2" applyNumberFormat="1" applyFont="1" applyFill="1" applyBorder="1" applyAlignment="1">
      <alignment horizontal="center" vertical="center"/>
    </xf>
    <xf numFmtId="168" fontId="2" fillId="0" borderId="11" xfId="2" applyNumberFormat="1" applyFont="1" applyBorder="1" applyAlignment="1">
      <alignment horizontal="center" vertical="center"/>
    </xf>
    <xf numFmtId="168" fontId="2" fillId="0" borderId="8" xfId="2" applyNumberFormat="1" applyFont="1" applyBorder="1" applyAlignment="1">
      <alignment horizontal="center" vertical="center"/>
    </xf>
    <xf numFmtId="168" fontId="2" fillId="0" borderId="0" xfId="2" applyNumberFormat="1" applyFont="1" applyAlignment="1">
      <alignment horizontal="center" vertical="center"/>
    </xf>
    <xf numFmtId="4" fontId="3" fillId="0" borderId="0" xfId="0" applyNumberFormat="1" applyFont="1" applyAlignment="1">
      <alignment horizontal="center" vertical="center"/>
    </xf>
    <xf numFmtId="14" fontId="3" fillId="0" borderId="10" xfId="0" applyNumberFormat="1" applyFont="1" applyBorder="1" applyAlignment="1">
      <alignment horizontal="left" vertical="center"/>
    </xf>
    <xf numFmtId="14" fontId="3" fillId="4" borderId="10" xfId="0" applyNumberFormat="1" applyFont="1" applyFill="1" applyBorder="1" applyAlignment="1">
      <alignment horizontal="left" vertical="center"/>
    </xf>
    <xf numFmtId="14" fontId="3" fillId="4" borderId="10" xfId="0" applyNumberFormat="1"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3" fontId="4" fillId="5" borderId="0" xfId="3" applyNumberFormat="1" applyFont="1" applyFill="1" applyAlignment="1">
      <alignment horizontal="center" vertical="center"/>
    </xf>
    <xf numFmtId="14" fontId="3" fillId="0" borderId="10" xfId="0" applyNumberFormat="1" applyFont="1" applyBorder="1" applyAlignment="1">
      <alignment horizontal="center" vertical="center"/>
    </xf>
    <xf numFmtId="167" fontId="3" fillId="0" borderId="10" xfId="3" applyNumberFormat="1" applyFont="1" applyBorder="1" applyAlignment="1">
      <alignment horizontal="center" vertical="center"/>
    </xf>
    <xf numFmtId="9" fontId="3" fillId="0" borderId="10" xfId="2" applyFont="1" applyBorder="1" applyAlignment="1">
      <alignment horizontal="center" vertical="center"/>
    </xf>
    <xf numFmtId="168" fontId="3" fillId="0" borderId="10" xfId="2" applyNumberFormat="1" applyFont="1" applyBorder="1" applyAlignment="1">
      <alignment horizontal="center" vertical="center"/>
    </xf>
    <xf numFmtId="1" fontId="2" fillId="0" borderId="0" xfId="0" applyNumberFormat="1" applyFont="1" applyAlignment="1">
      <alignment vertical="center"/>
    </xf>
    <xf numFmtId="14" fontId="3" fillId="0" borderId="8" xfId="0" applyNumberFormat="1" applyFont="1" applyBorder="1" applyAlignment="1">
      <alignment horizontal="center" vertical="center"/>
    </xf>
    <xf numFmtId="9" fontId="2" fillId="0" borderId="10" xfId="2" applyFont="1" applyBorder="1" applyAlignment="1">
      <alignment horizontal="center" vertical="center"/>
    </xf>
    <xf numFmtId="168" fontId="2" fillId="0" borderId="10" xfId="2" applyNumberFormat="1" applyFont="1" applyBorder="1" applyAlignment="1">
      <alignment horizontal="center" vertical="center"/>
    </xf>
    <xf numFmtId="14" fontId="2" fillId="0" borderId="8" xfId="0" applyNumberFormat="1" applyFont="1" applyBorder="1" applyAlignment="1">
      <alignment horizontal="center" vertical="center"/>
    </xf>
    <xf numFmtId="167" fontId="2" fillId="0" borderId="8" xfId="3" applyNumberFormat="1" applyFont="1" applyBorder="1" applyAlignment="1">
      <alignment horizontal="center" vertical="center"/>
    </xf>
    <xf numFmtId="9" fontId="2" fillId="0" borderId="8" xfId="2" applyFont="1" applyBorder="1" applyAlignment="1">
      <alignment horizontal="center" vertical="center"/>
    </xf>
    <xf numFmtId="167"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4" fontId="3" fillId="0" borderId="0" xfId="0" applyNumberFormat="1" applyFont="1" applyAlignment="1">
      <alignment horizontal="center" vertical="center"/>
    </xf>
    <xf numFmtId="14" fontId="2" fillId="0" borderId="12" xfId="0" applyNumberFormat="1" applyFont="1" applyBorder="1" applyAlignment="1">
      <alignment horizontal="left" vertical="center"/>
    </xf>
    <xf numFmtId="14" fontId="2" fillId="4" borderId="12" xfId="0" applyNumberFormat="1" applyFont="1" applyFill="1" applyBorder="1" applyAlignment="1">
      <alignment horizontal="left" vertical="center"/>
    </xf>
    <xf numFmtId="14" fontId="3" fillId="4" borderId="12" xfId="0" applyNumberFormat="1" applyFont="1" applyFill="1" applyBorder="1" applyAlignment="1">
      <alignment horizontal="center" vertical="center"/>
    </xf>
    <xf numFmtId="167" fontId="3" fillId="0" borderId="12" xfId="3" applyNumberFormat="1" applyFont="1" applyBorder="1" applyAlignment="1">
      <alignment horizontal="center" vertical="center"/>
    </xf>
    <xf numFmtId="9" fontId="2" fillId="4" borderId="12" xfId="2" applyFont="1" applyFill="1" applyBorder="1" applyAlignment="1">
      <alignment horizontal="center" vertical="center"/>
    </xf>
    <xf numFmtId="168" fontId="2" fillId="4" borderId="12" xfId="2" applyNumberFormat="1" applyFont="1" applyFill="1" applyBorder="1" applyAlignment="1">
      <alignment horizontal="center" vertical="center"/>
    </xf>
    <xf numFmtId="0" fontId="11" fillId="0" borderId="0" xfId="0" applyFont="1"/>
    <xf numFmtId="0" fontId="11" fillId="0" borderId="0" xfId="0" applyFont="1" applyAlignment="1">
      <alignment vertical="center"/>
    </xf>
    <xf numFmtId="3" fontId="2" fillId="0" borderId="8" xfId="3" applyNumberFormat="1" applyFont="1" applyBorder="1" applyAlignment="1">
      <alignment horizontal="center" vertical="center"/>
    </xf>
    <xf numFmtId="0" fontId="4" fillId="0" borderId="0" xfId="0" applyFont="1" applyAlignment="1">
      <alignment vertical="center"/>
    </xf>
    <xf numFmtId="3" fontId="3" fillId="0" borderId="8" xfId="3" applyNumberFormat="1" applyFont="1" applyBorder="1" applyAlignment="1">
      <alignment horizontal="center" vertical="center"/>
    </xf>
    <xf numFmtId="4" fontId="3" fillId="0" borderId="8" xfId="3" applyNumberFormat="1" applyFont="1" applyBorder="1" applyAlignment="1">
      <alignment horizontal="center" vertical="center"/>
    </xf>
    <xf numFmtId="0" fontId="9" fillId="0" borderId="0" xfId="0" applyFont="1"/>
    <xf numFmtId="0" fontId="12" fillId="0" borderId="0" xfId="0" applyFont="1" applyAlignment="1">
      <alignment vertical="center"/>
    </xf>
    <xf numFmtId="14" fontId="2" fillId="4" borderId="8" xfId="0" applyNumberFormat="1" applyFont="1" applyFill="1" applyBorder="1" applyAlignment="1">
      <alignment horizontal="center" vertical="center"/>
    </xf>
    <xf numFmtId="167" fontId="2" fillId="4" borderId="8" xfId="3" applyNumberFormat="1" applyFont="1" applyFill="1" applyBorder="1" applyAlignment="1">
      <alignment horizontal="center" vertical="center"/>
    </xf>
    <xf numFmtId="3" fontId="5" fillId="5" borderId="0" xfId="2" applyNumberFormat="1" applyFont="1" applyFill="1" applyAlignment="1">
      <alignment horizontal="center" vertical="center"/>
    </xf>
    <xf numFmtId="4" fontId="4" fillId="5" borderId="0" xfId="3" applyNumberFormat="1" applyFont="1" applyFill="1" applyAlignment="1">
      <alignment horizontal="center" vertical="center"/>
    </xf>
    <xf numFmtId="3" fontId="10" fillId="0" borderId="0" xfId="0" applyNumberFormat="1" applyFont="1" applyAlignment="1">
      <alignment horizontal="center" vertical="center"/>
    </xf>
    <xf numFmtId="14" fontId="10" fillId="0" borderId="0" xfId="0" applyNumberFormat="1" applyFont="1" applyAlignment="1">
      <alignment horizontal="center" vertical="center"/>
    </xf>
    <xf numFmtId="9" fontId="10" fillId="0" borderId="0" xfId="2" applyFont="1" applyAlignment="1">
      <alignment horizontal="center" vertical="center"/>
    </xf>
    <xf numFmtId="14" fontId="10" fillId="0" borderId="0" xfId="0" applyNumberFormat="1" applyFont="1" applyAlignment="1">
      <alignment vertical="center"/>
    </xf>
    <xf numFmtId="0" fontId="5" fillId="6" borderId="0" xfId="0" applyFont="1" applyFill="1" applyAlignment="1">
      <alignment vertical="center"/>
    </xf>
    <xf numFmtId="14" fontId="2" fillId="0" borderId="11" xfId="0" applyNumberFormat="1" applyFont="1" applyBorder="1" applyAlignment="1">
      <alignment horizontal="left" vertical="center"/>
    </xf>
    <xf numFmtId="14" fontId="2" fillId="4" borderId="11" xfId="0" applyNumberFormat="1" applyFont="1" applyFill="1" applyBorder="1" applyAlignment="1">
      <alignment horizontal="left" vertical="center"/>
    </xf>
    <xf numFmtId="14" fontId="3" fillId="4" borderId="11" xfId="0" applyNumberFormat="1" applyFont="1" applyFill="1" applyBorder="1" applyAlignment="1">
      <alignment horizontal="center" vertical="center"/>
    </xf>
    <xf numFmtId="167" fontId="3" fillId="4" borderId="11" xfId="3" applyNumberFormat="1" applyFont="1" applyFill="1" applyBorder="1" applyAlignment="1">
      <alignment horizontal="center" vertical="center"/>
    </xf>
    <xf numFmtId="9" fontId="2" fillId="4" borderId="11" xfId="2" applyFont="1" applyFill="1" applyBorder="1" applyAlignment="1">
      <alignment horizontal="center" vertical="center"/>
    </xf>
    <xf numFmtId="168" fontId="2" fillId="4" borderId="11" xfId="2" applyNumberFormat="1" applyFont="1" applyFill="1" applyBorder="1" applyAlignment="1">
      <alignment horizontal="center" vertical="center"/>
    </xf>
    <xf numFmtId="14" fontId="3" fillId="0" borderId="11" xfId="0" applyNumberFormat="1" applyFont="1" applyBorder="1" applyAlignment="1">
      <alignment horizontal="left" vertical="center"/>
    </xf>
    <xf numFmtId="14" fontId="3" fillId="4" borderId="11" xfId="0" applyNumberFormat="1" applyFont="1" applyFill="1" applyBorder="1" applyAlignment="1">
      <alignment horizontal="left" vertical="center"/>
    </xf>
    <xf numFmtId="9" fontId="3" fillId="4" borderId="11" xfId="2" applyFont="1" applyFill="1" applyBorder="1" applyAlignment="1">
      <alignment horizontal="center" vertical="center"/>
    </xf>
    <xf numFmtId="168" fontId="3" fillId="4" borderId="11" xfId="2" applyNumberFormat="1" applyFont="1" applyFill="1" applyBorder="1" applyAlignment="1">
      <alignment horizontal="center" vertical="center"/>
    </xf>
    <xf numFmtId="10" fontId="5" fillId="5"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7" fontId="5" fillId="0" borderId="0" xfId="3" applyNumberFormat="1" applyFont="1" applyAlignment="1">
      <alignment horizontal="center"/>
    </xf>
    <xf numFmtId="167"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4" borderId="11" xfId="0" applyNumberFormat="1" applyFont="1" applyFill="1" applyBorder="1" applyAlignment="1">
      <alignment horizontal="center" vertical="center"/>
    </xf>
    <xf numFmtId="171" fontId="3" fillId="7" borderId="8" xfId="3" applyNumberFormat="1" applyFont="1" applyFill="1" applyBorder="1" applyAlignment="1">
      <alignment horizontal="center" vertical="center"/>
    </xf>
    <xf numFmtId="14" fontId="3" fillId="0" borderId="0" xfId="0" applyNumberFormat="1" applyFont="1" applyAlignment="1">
      <alignment horizontal="left" vertical="center"/>
    </xf>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3" xfId="0" applyFont="1" applyBorder="1" applyAlignment="1">
      <alignment vertical="center"/>
    </xf>
    <xf numFmtId="0" fontId="2" fillId="0" borderId="13" xfId="0" applyFont="1" applyBorder="1" applyAlignment="1">
      <alignment vertical="center"/>
    </xf>
    <xf numFmtId="0" fontId="3" fillId="0" borderId="13" xfId="0" applyFont="1" applyBorder="1" applyAlignment="1">
      <alignment horizontal="center" vertical="center"/>
    </xf>
    <xf numFmtId="3"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9" fontId="2" fillId="0" borderId="13" xfId="2" applyFont="1" applyBorder="1" applyAlignment="1">
      <alignment horizontal="center" vertical="center"/>
    </xf>
    <xf numFmtId="10" fontId="5" fillId="0" borderId="13" xfId="2" applyNumberFormat="1" applyFont="1" applyBorder="1" applyAlignment="1">
      <alignment horizontal="center"/>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15" fillId="0" borderId="0" xfId="0" applyFont="1" applyAlignment="1">
      <alignment horizontal="center" vertical="center"/>
    </xf>
    <xf numFmtId="14" fontId="17" fillId="0" borderId="0" xfId="0" applyNumberFormat="1" applyFont="1" applyAlignment="1">
      <alignment vertical="center"/>
    </xf>
    <xf numFmtId="14" fontId="17" fillId="0" borderId="0" xfId="0" applyNumberFormat="1" applyFont="1" applyAlignment="1">
      <alignment horizontal="center" vertical="center"/>
    </xf>
    <xf numFmtId="3" fontId="17" fillId="0" borderId="0" xfId="0" applyNumberFormat="1" applyFont="1" applyAlignment="1">
      <alignment horizontal="center" vertical="center"/>
    </xf>
    <xf numFmtId="9" fontId="17" fillId="0" borderId="0" xfId="2" applyFont="1" applyAlignment="1">
      <alignment horizontal="center" vertical="center"/>
    </xf>
    <xf numFmtId="0" fontId="13" fillId="0" borderId="0" xfId="0" applyFont="1" applyAlignment="1">
      <alignment horizontal="left" vertical="center" wrapText="1"/>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0" fontId="16" fillId="0" borderId="0" xfId="0" applyFont="1" applyAlignment="1">
      <alignment horizontal="right" vertical="center"/>
    </xf>
    <xf numFmtId="0" fontId="9" fillId="0" borderId="0" xfId="0" applyFont="1" applyAlignment="1">
      <alignment vertical="center"/>
    </xf>
    <xf numFmtId="0" fontId="12" fillId="0" borderId="0" xfId="0" applyFont="1" applyAlignment="1">
      <alignment vertical="center"/>
    </xf>
    <xf numFmtId="14" fontId="2" fillId="2" borderId="3" xfId="0" applyNumberFormat="1" applyFont="1" applyFill="1" applyBorder="1" applyAlignment="1">
      <alignment horizontal="left" vertical="center"/>
    </xf>
    <xf numFmtId="0" fontId="0" fillId="0" borderId="4" xfId="0" applyBorder="1"/>
    <xf numFmtId="0" fontId="2" fillId="2" borderId="3" xfId="0" applyFont="1" applyFill="1" applyBorder="1" applyAlignment="1">
      <alignment horizontal="center" vertical="center" wrapText="1"/>
    </xf>
    <xf numFmtId="0" fontId="0" fillId="0" borderId="5" xfId="0" applyBorder="1"/>
    <xf numFmtId="0" fontId="2" fillId="2" borderId="6" xfId="0" applyFont="1" applyFill="1" applyBorder="1" applyAlignment="1">
      <alignment horizontal="center" vertical="center" wrapText="1"/>
    </xf>
    <xf numFmtId="14" fontId="5" fillId="0" borderId="0" xfId="0" applyNumberFormat="1" applyFont="1" applyAlignment="1">
      <alignment horizontal="left"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cellXfs>
  <cellStyles count="5">
    <cellStyle name="Comma" xfId="1" builtinId="3"/>
    <cellStyle name="Normal" xfId="0" builtinId="0"/>
    <cellStyle name="Percent" xfId="2" builtinId="5"/>
    <cellStyle name="Vírgula 3 2" xfId="3" xr:uid="{DB7D5CB8-5B5A-49B3-BA14-94B36691D29F}"/>
    <cellStyle name="Vírgula 3 2 3" xfId="4" xr:uid="{C0C4375D-961F-42D6-91B6-23171A840351}"/>
  </cellStyles>
  <dxfs count="12">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eu\Fundos%20Imobiliarios\FIIs\Materiais\TOP%2050\Top%2050%20-%20Nov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pdocs\Research\Equities\Modelos\Fundos%20Listados\8.%20Relat&#243;rios%20Recorrentes\6.%20Universo%20de%20Cobertura\2026\Universo%20de%20Cobertura%20-%2020.01.2026.xlsx" TargetMode="External"/><Relationship Id="rId1" Type="http://schemas.openxmlformats.org/officeDocument/2006/relationships/externalLinkPath" Target="/Equities/Modelos/Fundos%20Listados/8.%20Relat&#243;rios%20Recorrentes/6.%20Universo%20de%20Cobertura/2026/Universo%20de%20Cobertura%20-%2020.01.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bertura"/>
      <sheetName val="TOP FIIs"/>
      <sheetName val="Planilha1"/>
      <sheetName val="Relatório de Alocação - Univ."/>
      <sheetName val="Relatório de Alocação - Uni (2)"/>
      <sheetName val="Mensal Rico"/>
      <sheetName val="TOP FIIs - Rico"/>
      <sheetName val="TOP FIIs - Clear"/>
      <sheetName val="Mensal Clear"/>
      <sheetName val="Material Comercial"/>
    </sheetNames>
    <sheetDataSet>
      <sheetData sheetId="0" refreshError="1">
        <row r="2">
          <cell r="B2" t="str">
            <v>Fundos Imobiliários | Universo de Cobertura</v>
          </cell>
        </row>
        <row r="6">
          <cell r="B6" t="str">
            <v>Data base: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Universo"/>
      <sheetName val="Planilha1"/>
      <sheetName val="Sheet1"/>
      <sheetName val="Universo de Cobertura"/>
    </sheetNames>
    <sheetDataSet>
      <sheetData sheetId="0"/>
      <sheetData sheetId="1"/>
      <sheetData sheetId="2"/>
      <sheetData sheetId="3">
        <row r="1">
          <cell r="G1">
            <v>1</v>
          </cell>
          <cell r="H1">
            <v>2</v>
          </cell>
          <cell r="I1">
            <v>3</v>
          </cell>
          <cell r="J1">
            <v>4</v>
          </cell>
          <cell r="K1">
            <v>5</v>
          </cell>
          <cell r="L1">
            <v>6</v>
          </cell>
          <cell r="M1">
            <v>7</v>
          </cell>
          <cell r="N1">
            <v>8</v>
          </cell>
          <cell r="O1">
            <v>9</v>
          </cell>
          <cell r="P1">
            <v>10</v>
          </cell>
          <cell r="Q1">
            <v>11</v>
          </cell>
          <cell r="R1">
            <v>12</v>
          </cell>
          <cell r="S1">
            <v>13</v>
          </cell>
          <cell r="T1">
            <v>14</v>
          </cell>
          <cell r="U1">
            <v>15</v>
          </cell>
          <cell r="V1">
            <v>16</v>
          </cell>
          <cell r="W1">
            <v>17</v>
          </cell>
          <cell r="X1">
            <v>18</v>
          </cell>
          <cell r="Y1">
            <v>19</v>
          </cell>
          <cell r="Z1">
            <v>20</v>
          </cell>
          <cell r="AA1">
            <v>21</v>
          </cell>
          <cell r="AB1">
            <v>22</v>
          </cell>
          <cell r="AC1">
            <v>23</v>
          </cell>
          <cell r="AD1">
            <v>24</v>
          </cell>
          <cell r="AE1">
            <v>25</v>
          </cell>
          <cell r="AF1">
            <v>26</v>
          </cell>
          <cell r="AG1">
            <v>27</v>
          </cell>
          <cell r="AH1">
            <v>28</v>
          </cell>
          <cell r="AI1">
            <v>29</v>
          </cell>
          <cell r="AJ1">
            <v>30</v>
          </cell>
          <cell r="AK1">
            <v>31</v>
          </cell>
          <cell r="AL1">
            <v>32</v>
          </cell>
          <cell r="AM1">
            <v>33</v>
          </cell>
          <cell r="AN1">
            <v>34</v>
          </cell>
          <cell r="AO1">
            <v>35</v>
          </cell>
          <cell r="AP1">
            <v>36</v>
          </cell>
          <cell r="AQ1">
            <v>37</v>
          </cell>
          <cell r="AR1">
            <v>38</v>
          </cell>
          <cell r="AS1">
            <v>39</v>
          </cell>
          <cell r="AT1">
            <v>40</v>
          </cell>
          <cell r="AU1">
            <v>41</v>
          </cell>
          <cell r="AV1">
            <v>42</v>
          </cell>
          <cell r="AW1">
            <v>43</v>
          </cell>
          <cell r="AX1">
            <v>44</v>
          </cell>
          <cell r="AY1">
            <v>45</v>
          </cell>
          <cell r="AZ1">
            <v>46</v>
          </cell>
          <cell r="BA1">
            <v>47</v>
          </cell>
          <cell r="BB1">
            <v>48</v>
          </cell>
          <cell r="BC1">
            <v>49</v>
          </cell>
          <cell r="BD1">
            <v>50</v>
          </cell>
          <cell r="BE1">
            <v>51</v>
          </cell>
          <cell r="BF1">
            <v>52</v>
          </cell>
          <cell r="BG1">
            <v>53</v>
          </cell>
        </row>
        <row r="2">
          <cell r="G2" t="str">
            <v>Código</v>
          </cell>
          <cell r="H2" t="str">
            <v>CNPJ</v>
          </cell>
          <cell r="I2" t="str">
            <v>Segmento listagem 
Bovespa</v>
          </cell>
          <cell r="J2" t="str">
            <v>Link para documentos
Fundos.NET</v>
          </cell>
          <cell r="K2" t="str">
            <v>Presenca em
Pregões
3 meses
em %</v>
          </cell>
          <cell r="L2" t="str">
            <v>Participação
no IFIX
em %</v>
          </cell>
          <cell r="M2" t="str">
            <v>Volume Médio
12 meses
em milhares</v>
          </cell>
          <cell r="N2" t="str">
            <v>Volume Médio
3 meses
em milhares</v>
          </cell>
          <cell r="O2" t="str">
            <v>Volume Médio
1 mês
em milhares</v>
          </cell>
          <cell r="P2" t="str">
            <v>Data da
Últ Cotação</v>
          </cell>
          <cell r="Q2" t="str">
            <v>Valor de
Mercado
Atual
em milhares</v>
          </cell>
          <cell r="R2" t="str">
            <v>Valor de
Mercado
1 ano atrás
em milhares</v>
          </cell>
          <cell r="S2" t="str">
            <v>Variação
Valor de Merc
em 1 ano
em milhares</v>
          </cell>
          <cell r="T2" t="str">
            <v>Fechamento
em R$</v>
          </cell>
          <cell r="U2" t="str">
            <v>Máximo do
Fechamento
52 semanas
em R$</v>
          </cell>
          <cell r="V2" t="str">
            <v>Fechamento vs
Máx 52 sem
em %</v>
          </cell>
          <cell r="W2" t="str">
            <v>Data do
Máximo de
52 semanas</v>
          </cell>
          <cell r="X2" t="str">
            <v>Mínimo do
Fechamento
52 semanas
em R$</v>
          </cell>
          <cell r="Y2" t="str">
            <v>Fechamento vs
Mín 52 sem
em %</v>
          </cell>
          <cell r="Z2" t="str">
            <v>Data do
Mínimo de
52 semanas</v>
          </cell>
          <cell r="AA2" t="str">
            <v>P / VPA
em vezes</v>
          </cell>
          <cell r="AB2" t="str">
            <v>Data do
Balanço</v>
          </cell>
          <cell r="AC2" t="str">
            <v>Quantidade
de Cotas
em  milhares</v>
          </cell>
          <cell r="AD2" t="str">
            <v>Patrimônio
Líquido
em milharesthousands</v>
          </cell>
          <cell r="AE2" t="str">
            <v>Valor Patrimonial
p/ Ação
em R$</v>
          </cell>
          <cell r="AF2" t="str">
            <v>Data do
Último
Dividendo</v>
          </cell>
          <cell r="AG2" t="str">
            <v>Dividend Yield
12 meses
em %</v>
          </cell>
          <cell r="AH2" t="str">
            <v>Dividendos
p/ ação
12 meses
em R$</v>
          </cell>
          <cell r="AI2" t="str">
            <v>Dividendos
p/ ação
em R$</v>
          </cell>
          <cell r="AJ2" t="str">
            <v>Retorno
1 dia
em %</v>
          </cell>
          <cell r="AK2" t="str">
            <v>Prêmio
vs IFIX
1 dia
em dif de p.p.</v>
          </cell>
          <cell r="AL2" t="str">
            <v>Retorno
1 mês
em %</v>
          </cell>
          <cell r="AM2" t="str">
            <v>Retorno
3 mês
em %</v>
          </cell>
          <cell r="AN2" t="str">
            <v>Retorno
12 meses
em %</v>
          </cell>
          <cell r="AO2" t="str">
            <v>Retorno
No Ano
em %</v>
          </cell>
          <cell r="AP2" t="str">
            <v>Prêmio
vs IFIX
12 meses
em dif de p.p.</v>
          </cell>
          <cell r="AQ2" t="str">
            <v>Retorno
Semanal
em %</v>
          </cell>
          <cell r="AR2" t="str">
            <v>Fechamento
12Jan26
ajust p/ prov
Em moeda orig</v>
          </cell>
          <cell r="AS2" t="str">
            <v>Retorno
60 meses
em %</v>
          </cell>
          <cell r="AT2" t="str">
            <v>Prêmio
vs IFIX
60 meses
em dif de p.p.</v>
          </cell>
          <cell r="AU2" t="str">
            <v>Retorno
no mês
em %</v>
          </cell>
          <cell r="AV2" t="str">
            <v>Prêmio
vs IFIX
no Ano
em dif de p.p.</v>
          </cell>
          <cell r="AW2" t="str">
            <v>Máx Retorno
Mensal
(últ. 12 meses)
em %</v>
          </cell>
          <cell r="AX2" t="str">
            <v>Mín Retorno
Mensal
(últ. 12 meses)
em %</v>
          </cell>
          <cell r="AY2" t="str">
            <v>Meses
Positivos
(últ. 12 meses)
em unidades</v>
          </cell>
          <cell r="AZ2" t="str">
            <v>Meses
Acima do IFIX
(últ. 12 meses)
em unidades</v>
          </cell>
          <cell r="BA2" t="str">
            <v>Div Yld (inic)
Mais recente
1 meses
Em moeda orig</v>
          </cell>
          <cell r="BB2" t="str">
            <v>Sharpe
52 semanas
em unidades</v>
          </cell>
          <cell r="BC2" t="str">
            <v>Beta
52 semanas
vs IFIX
em unidades</v>
          </cell>
          <cell r="BD2" t="str">
            <v>Alfa de Jensen
52 semanas
vs IFIX
em %</v>
          </cell>
          <cell r="BE2" t="str">
            <v>Bolsa / Fonte</v>
          </cell>
          <cell r="BF2" t="str">
            <v>Tipo de fundo
(classific BM&amp;FBovespa)</v>
          </cell>
          <cell r="BG2" t="str">
            <v>Divid por Ação
19Jan26
no meses
Em moeda orig</v>
          </cell>
        </row>
        <row r="3">
          <cell r="G3" t="str">
            <v>KNCR11</v>
          </cell>
          <cell r="H3" t="str">
            <v>16706958000132</v>
          </cell>
          <cell r="I3" t="str">
            <v>Tradicional</v>
          </cell>
          <cell r="J3" t="str">
            <v>https://fnet.bm</v>
          </cell>
          <cell r="K3">
            <v>100</v>
          </cell>
          <cell r="L3">
            <v>7.1260000000000003</v>
          </cell>
          <cell r="M3">
            <v>12709.908026999999</v>
          </cell>
          <cell r="N3">
            <v>15637.218416</v>
          </cell>
          <cell r="O3">
            <v>17733.490246000001</v>
          </cell>
          <cell r="P3">
            <v>46041</v>
          </cell>
          <cell r="Q3">
            <v>10124746.345000001</v>
          </cell>
          <cell r="R3">
            <v>7834740.1895000003</v>
          </cell>
          <cell r="S3">
            <v>2290006.1554999999</v>
          </cell>
          <cell r="T3">
            <v>106.28</v>
          </cell>
          <cell r="U3">
            <v>106.5</v>
          </cell>
          <cell r="V3">
            <v>99.793427230000006</v>
          </cell>
          <cell r="W3">
            <v>46027</v>
          </cell>
          <cell r="X3">
            <v>87.023370397999997</v>
          </cell>
          <cell r="Y3">
            <v>122.12811284</v>
          </cell>
          <cell r="Z3">
            <v>45701</v>
          </cell>
          <cell r="AA3">
            <v>1.0393518880999999</v>
          </cell>
          <cell r="AB3">
            <v>46022</v>
          </cell>
          <cell r="AC3">
            <v>95264.831999999995</v>
          </cell>
          <cell r="AD3">
            <v>9741403.716</v>
          </cell>
          <cell r="AE3">
            <v>102.25603206</v>
          </cell>
          <cell r="AF3">
            <v>46021</v>
          </cell>
          <cell r="AG3">
            <v>14.186682288</v>
          </cell>
          <cell r="AH3">
            <v>14.53</v>
          </cell>
          <cell r="AI3">
            <v>1.3</v>
          </cell>
          <cell r="AJ3">
            <v>0.63440962040000004</v>
          </cell>
          <cell r="AK3">
            <v>0.52730332791000001</v>
          </cell>
          <cell r="AL3">
            <v>2.3312630014</v>
          </cell>
          <cell r="AM3">
            <v>5.2045056066999997</v>
          </cell>
          <cell r="AN3">
            <v>19.638935947</v>
          </cell>
          <cell r="AO3">
            <v>6.5907165116999997E-2</v>
          </cell>
          <cell r="AP3">
            <v>-5.7323239201999998</v>
          </cell>
          <cell r="AQ3">
            <v>0.36830673343999998</v>
          </cell>
          <cell r="AR3">
            <v>105.89</v>
          </cell>
          <cell r="AS3">
            <v>115.48118948</v>
          </cell>
          <cell r="AT3">
            <v>82.439288773000001</v>
          </cell>
          <cell r="AU3">
            <v>6.5907165116999997E-2</v>
          </cell>
          <cell r="AV3">
            <v>-0.94248684763000001</v>
          </cell>
          <cell r="AW3">
            <v>3.3359652584999999</v>
          </cell>
          <cell r="AX3">
            <v>-0.44375844091</v>
          </cell>
          <cell r="AY3">
            <v>11</v>
          </cell>
          <cell r="AZ3">
            <v>5</v>
          </cell>
          <cell r="BA3">
            <v>1.2365642537999999</v>
          </cell>
          <cell r="BB3">
            <v>0.8275631685</v>
          </cell>
          <cell r="BC3">
            <v>0.47941872085999998</v>
          </cell>
          <cell r="BD3">
            <v>0.16576439454</v>
          </cell>
          <cell r="BE3" t="str">
            <v>Bovespa</v>
          </cell>
          <cell r="BF3" t="str">
            <v>FII - Fundos de Investimento Imobiliário</v>
          </cell>
          <cell r="BG3">
            <v>1.3</v>
          </cell>
        </row>
        <row r="4">
          <cell r="G4" t="str">
            <v>KNIP11</v>
          </cell>
          <cell r="H4" t="str">
            <v>24960430000113</v>
          </cell>
          <cell r="I4" t="str">
            <v>Tradicional</v>
          </cell>
          <cell r="J4" t="str">
            <v>https://fnet.bm</v>
          </cell>
          <cell r="K4">
            <v>100</v>
          </cell>
          <cell r="L4">
            <v>4.8639999999999999</v>
          </cell>
          <cell r="M4">
            <v>7814.9157481000002</v>
          </cell>
          <cell r="N4">
            <v>10878.566846</v>
          </cell>
          <cell r="O4">
            <v>11496.695524999999</v>
          </cell>
          <cell r="P4">
            <v>46041</v>
          </cell>
          <cell r="Q4">
            <v>7331958.7101999996</v>
          </cell>
          <cell r="R4">
            <v>7102935.0981999999</v>
          </cell>
          <cell r="S4">
            <v>229023.61197</v>
          </cell>
          <cell r="T4">
            <v>91.56</v>
          </cell>
          <cell r="U4">
            <v>91.95</v>
          </cell>
          <cell r="V4">
            <v>99.575856443999996</v>
          </cell>
          <cell r="W4">
            <v>46037</v>
          </cell>
          <cell r="X4">
            <v>75.041009173999996</v>
          </cell>
          <cell r="Y4">
            <v>122.01328448</v>
          </cell>
          <cell r="Z4">
            <v>45685</v>
          </cell>
          <cell r="AA4">
            <v>0.98825843415000003</v>
          </cell>
          <cell r="AB4">
            <v>46022</v>
          </cell>
          <cell r="AC4">
            <v>80078.186000000002</v>
          </cell>
          <cell r="AD4">
            <v>7419070.2116</v>
          </cell>
          <cell r="AE4">
            <v>92.647830604000006</v>
          </cell>
          <cell r="AF4">
            <v>46021</v>
          </cell>
          <cell r="AG4">
            <v>11.476888387000001</v>
          </cell>
          <cell r="AH4">
            <v>10.18</v>
          </cell>
          <cell r="AI4">
            <v>0.7</v>
          </cell>
          <cell r="AJ4">
            <v>6.5573770552999996E-2</v>
          </cell>
          <cell r="AK4">
            <v>-4.1532521936000003E-2</v>
          </cell>
          <cell r="AL4">
            <v>1.4216328895000001</v>
          </cell>
          <cell r="AM4">
            <v>6.9228195234000003</v>
          </cell>
          <cell r="AN4">
            <v>15.768185139</v>
          </cell>
          <cell r="AO4">
            <v>1.9145146927000001</v>
          </cell>
          <cell r="AP4">
            <v>-9.6030747273999992</v>
          </cell>
          <cell r="AQ4">
            <v>0.60432919472000002</v>
          </cell>
          <cell r="AR4">
            <v>91.01</v>
          </cell>
          <cell r="AS4">
            <v>46.345449625999997</v>
          </cell>
          <cell r="AT4">
            <v>13.303548918000001</v>
          </cell>
          <cell r="AU4">
            <v>1.9145146927000001</v>
          </cell>
          <cell r="AV4">
            <v>0.90612067997000001</v>
          </cell>
          <cell r="AW4">
            <v>5.6680161943999998</v>
          </cell>
          <cell r="AX4">
            <v>-2.816276749</v>
          </cell>
          <cell r="AY4">
            <v>11</v>
          </cell>
          <cell r="AZ4">
            <v>5</v>
          </cell>
          <cell r="BA4">
            <v>0.76939986810000005</v>
          </cell>
          <cell r="BB4">
            <v>0.71483820366999995</v>
          </cell>
          <cell r="BC4">
            <v>0.66180571227999996</v>
          </cell>
          <cell r="BD4">
            <v>-2.1153356705999999</v>
          </cell>
          <cell r="BE4" t="str">
            <v>Bovespa</v>
          </cell>
          <cell r="BF4" t="str">
            <v>FII - Fundos de Investimento Imobiliário</v>
          </cell>
          <cell r="BG4">
            <v>0.7</v>
          </cell>
        </row>
        <row r="5">
          <cell r="G5" t="str">
            <v>HGLG11</v>
          </cell>
          <cell r="H5" t="str">
            <v>11728688000147</v>
          </cell>
          <cell r="I5" t="str">
            <v>Tradicional</v>
          </cell>
          <cell r="J5" t="str">
            <v>https://fnet.bm</v>
          </cell>
          <cell r="K5">
            <v>100</v>
          </cell>
          <cell r="L5">
            <v>4.4089999999999998</v>
          </cell>
          <cell r="M5">
            <v>7760.4480818000002</v>
          </cell>
          <cell r="N5">
            <v>11988.080216</v>
          </cell>
          <cell r="O5">
            <v>15283.755074000001</v>
          </cell>
          <cell r="P5">
            <v>46041</v>
          </cell>
          <cell r="Q5">
            <v>6645236.6193000004</v>
          </cell>
          <cell r="R5">
            <v>5061378.7350000003</v>
          </cell>
          <cell r="S5">
            <v>1583857.8843</v>
          </cell>
          <cell r="T5">
            <v>156.71</v>
          </cell>
          <cell r="U5">
            <v>159.28010155000001</v>
          </cell>
          <cell r="V5">
            <v>98.386426470999993</v>
          </cell>
          <cell r="W5">
            <v>45992</v>
          </cell>
          <cell r="X5">
            <v>136.21811256000001</v>
          </cell>
          <cell r="Y5">
            <v>115.04343809</v>
          </cell>
          <cell r="Z5">
            <v>45685</v>
          </cell>
          <cell r="AA5">
            <v>0.94076845721000002</v>
          </cell>
          <cell r="AB5">
            <v>46022</v>
          </cell>
          <cell r="AC5">
            <v>42404.675000000003</v>
          </cell>
          <cell r="AD5">
            <v>7063626.0902000004</v>
          </cell>
          <cell r="AE5">
            <v>166.57658832000001</v>
          </cell>
          <cell r="AF5">
            <v>46021</v>
          </cell>
          <cell r="AG5">
            <v>8.8117489987000006</v>
          </cell>
          <cell r="AH5">
            <v>13.2</v>
          </cell>
          <cell r="AI5">
            <v>1.1000000000000001</v>
          </cell>
          <cell r="AJ5">
            <v>-6.3771443183000001E-2</v>
          </cell>
          <cell r="AK5">
            <v>-0.17087773567</v>
          </cell>
          <cell r="AL5">
            <v>0.13440866751</v>
          </cell>
          <cell r="AM5">
            <v>0.25559399454999998</v>
          </cell>
          <cell r="AN5">
            <v>13.822349535000001</v>
          </cell>
          <cell r="AO5">
            <v>0.16618728023000001</v>
          </cell>
          <cell r="AP5">
            <v>-11.548910331</v>
          </cell>
          <cell r="AQ5">
            <v>0.21743301131000001</v>
          </cell>
          <cell r="AR5">
            <v>156.37</v>
          </cell>
          <cell r="AS5">
            <v>37.172965857999998</v>
          </cell>
          <cell r="AT5">
            <v>4.1310651503000004</v>
          </cell>
          <cell r="AU5">
            <v>0.16618728023000001</v>
          </cell>
          <cell r="AV5">
            <v>-0.84220673252</v>
          </cell>
          <cell r="AW5">
            <v>6.0336300692</v>
          </cell>
          <cell r="AX5">
            <v>-2.4600012648999998</v>
          </cell>
          <cell r="AY5">
            <v>7</v>
          </cell>
          <cell r="AZ5">
            <v>4</v>
          </cell>
          <cell r="BA5">
            <v>0.69796954315000004</v>
          </cell>
          <cell r="BB5">
            <v>-1.5834761502999999E-2</v>
          </cell>
          <cell r="BC5">
            <v>0.75795535288000004</v>
          </cell>
          <cell r="BD5">
            <v>-9.6419511494000005</v>
          </cell>
          <cell r="BE5" t="str">
            <v>Bovespa</v>
          </cell>
          <cell r="BF5" t="str">
            <v>FII - Fundos de Investimento Imobiliário</v>
          </cell>
          <cell r="BG5">
            <v>1.1000000000000001</v>
          </cell>
        </row>
        <row r="6">
          <cell r="G6" t="str">
            <v>XPML11</v>
          </cell>
          <cell r="H6" t="str">
            <v>28757546000100</v>
          </cell>
          <cell r="I6" t="str">
            <v>Tradicional</v>
          </cell>
          <cell r="J6" t="str">
            <v>https://fnet.bm</v>
          </cell>
          <cell r="K6">
            <v>100</v>
          </cell>
          <cell r="L6">
            <v>4.258</v>
          </cell>
          <cell r="M6">
            <v>12285.910379999999</v>
          </cell>
          <cell r="N6">
            <v>14965.47759</v>
          </cell>
          <cell r="O6">
            <v>14495.861354000001</v>
          </cell>
          <cell r="P6">
            <v>46041</v>
          </cell>
          <cell r="Q6">
            <v>6418160.108</v>
          </cell>
          <cell r="R6">
            <v>5263162.9716999996</v>
          </cell>
          <cell r="S6">
            <v>1154997.1362999999</v>
          </cell>
          <cell r="T6">
            <v>109.6</v>
          </cell>
          <cell r="U6">
            <v>109.6</v>
          </cell>
          <cell r="V6">
            <v>100</v>
          </cell>
          <cell r="W6">
            <v>46041</v>
          </cell>
          <cell r="X6">
            <v>85.417223002</v>
          </cell>
          <cell r="Y6">
            <v>128.31135940999999</v>
          </cell>
          <cell r="Z6">
            <v>45681</v>
          </cell>
          <cell r="AA6">
            <v>1.0133094202999999</v>
          </cell>
          <cell r="AB6">
            <v>46022</v>
          </cell>
          <cell r="AC6">
            <v>58559.855000000003</v>
          </cell>
          <cell r="AD6">
            <v>6333860.1018000003</v>
          </cell>
          <cell r="AE6">
            <v>108.16044714</v>
          </cell>
          <cell r="AF6">
            <v>46038</v>
          </cell>
          <cell r="AG6">
            <v>12.570948076000001</v>
          </cell>
          <cell r="AH6">
            <v>11.96</v>
          </cell>
          <cell r="AI6">
            <v>0.92</v>
          </cell>
          <cell r="AJ6">
            <v>0.47671433804000002</v>
          </cell>
          <cell r="AK6">
            <v>0.36960804554999999</v>
          </cell>
          <cell r="AL6">
            <v>2.6319860450000001</v>
          </cell>
          <cell r="AM6">
            <v>6.8395298492999999</v>
          </cell>
          <cell r="AN6">
            <v>28.136033814000001</v>
          </cell>
          <cell r="AO6">
            <v>2.2805716933000002</v>
          </cell>
          <cell r="AP6">
            <v>2.7647739471000001</v>
          </cell>
          <cell r="AQ6">
            <v>0.70559068044999995</v>
          </cell>
          <cell r="AR6">
            <v>108.8320909</v>
          </cell>
          <cell r="AS6">
            <v>46.416768007000002</v>
          </cell>
          <cell r="AT6">
            <v>13.374867298</v>
          </cell>
          <cell r="AU6">
            <v>2.2805716933000002</v>
          </cell>
          <cell r="AV6">
            <v>1.2721776806</v>
          </cell>
          <cell r="AW6">
            <v>8.4692432547000003</v>
          </cell>
          <cell r="AX6">
            <v>-1.3908615101999999</v>
          </cell>
          <cell r="AY6">
            <v>9</v>
          </cell>
          <cell r="AZ6">
            <v>6</v>
          </cell>
          <cell r="BA6">
            <v>0.85430402080000001</v>
          </cell>
          <cell r="BB6">
            <v>1.3110636856</v>
          </cell>
          <cell r="BC6">
            <v>0.83918655563</v>
          </cell>
          <cell r="BD6">
            <v>3.7732539979999999</v>
          </cell>
          <cell r="BE6" t="str">
            <v>Bovespa</v>
          </cell>
          <cell r="BF6" t="str">
            <v>FII - Fundos de Investimento Imobiliário</v>
          </cell>
          <cell r="BG6">
            <v>0.92</v>
          </cell>
        </row>
        <row r="7">
          <cell r="G7" t="str">
            <v>BTLG11</v>
          </cell>
          <cell r="H7" t="str">
            <v>11839593000109</v>
          </cell>
          <cell r="I7" t="str">
            <v>Tradicional</v>
          </cell>
          <cell r="J7" t="str">
            <v>https://fnet.bm</v>
          </cell>
          <cell r="K7">
            <v>100</v>
          </cell>
          <cell r="L7">
            <v>3.625</v>
          </cell>
          <cell r="M7">
            <v>9148.1604014000004</v>
          </cell>
          <cell r="N7">
            <v>15463.862083</v>
          </cell>
          <cell r="O7">
            <v>20446.097398000002</v>
          </cell>
          <cell r="P7">
            <v>46041</v>
          </cell>
          <cell r="Q7">
            <v>5463777.9764999999</v>
          </cell>
          <cell r="R7">
            <v>3963784.6891999999</v>
          </cell>
          <cell r="S7">
            <v>1499993.2873</v>
          </cell>
          <cell r="T7">
            <v>102.49</v>
          </cell>
          <cell r="U7">
            <v>102.90770793</v>
          </cell>
          <cell r="V7">
            <v>99.594094612999996</v>
          </cell>
          <cell r="W7">
            <v>46028</v>
          </cell>
          <cell r="X7">
            <v>82.762446572000002</v>
          </cell>
          <cell r="Y7">
            <v>123.83635845000001</v>
          </cell>
          <cell r="Z7">
            <v>45680</v>
          </cell>
          <cell r="AA7">
            <v>0.99580510266</v>
          </cell>
          <cell r="AB7">
            <v>46022</v>
          </cell>
          <cell r="AC7">
            <v>53310.351999999999</v>
          </cell>
          <cell r="AD7">
            <v>5486794.5162000004</v>
          </cell>
          <cell r="AE7">
            <v>102.92174616</v>
          </cell>
          <cell r="AF7">
            <v>46037</v>
          </cell>
          <cell r="AG7">
            <v>10.267430441</v>
          </cell>
          <cell r="AH7">
            <v>9.4100999999999999</v>
          </cell>
          <cell r="AI7">
            <v>0.79</v>
          </cell>
          <cell r="AJ7">
            <v>-7.7995515220999997E-2</v>
          </cell>
          <cell r="AK7">
            <v>-0.18510180771000001</v>
          </cell>
          <cell r="AL7">
            <v>1.7628102408999999</v>
          </cell>
          <cell r="AM7">
            <v>1.3605901613</v>
          </cell>
          <cell r="AN7">
            <v>22.849991384999999</v>
          </cell>
          <cell r="AO7">
            <v>0.61283596041999999</v>
          </cell>
          <cell r="AP7">
            <v>-2.5212684819</v>
          </cell>
          <cell r="AQ7">
            <v>7.6624141002000004E-2</v>
          </cell>
          <cell r="AR7">
            <v>102.41152803999999</v>
          </cell>
          <cell r="AS7">
            <v>50.453818468000001</v>
          </cell>
          <cell r="AT7">
            <v>17.411917760000001</v>
          </cell>
          <cell r="AU7">
            <v>0.61283596041999999</v>
          </cell>
          <cell r="AV7">
            <v>-0.39555805233000002</v>
          </cell>
          <cell r="AW7">
            <v>4.4748280268</v>
          </cell>
          <cell r="AX7">
            <v>-0.16780090827999999</v>
          </cell>
          <cell r="AY7">
            <v>10</v>
          </cell>
          <cell r="AZ7">
            <v>4</v>
          </cell>
          <cell r="BA7">
            <v>0.77840181299</v>
          </cell>
          <cell r="BB7">
            <v>1.0224188376000001</v>
          </cell>
          <cell r="BC7">
            <v>0.68347052659999996</v>
          </cell>
          <cell r="BD7">
            <v>-0.12518257676</v>
          </cell>
          <cell r="BE7" t="str">
            <v>Bovespa</v>
          </cell>
          <cell r="BF7" t="str">
            <v>FII - Fundos de Investimento Imobiliário</v>
          </cell>
          <cell r="BG7">
            <v>0.79</v>
          </cell>
        </row>
        <row r="8">
          <cell r="G8" t="str">
            <v>KNRI11</v>
          </cell>
          <cell r="H8" t="str">
            <v>12005956000165</v>
          </cell>
          <cell r="I8" t="str">
            <v>Tradicional</v>
          </cell>
          <cell r="J8" t="str">
            <v>https://fnet.bm</v>
          </cell>
          <cell r="K8">
            <v>100</v>
          </cell>
          <cell r="L8">
            <v>2.9750000000000001</v>
          </cell>
          <cell r="M8">
            <v>6019.1768711000004</v>
          </cell>
          <cell r="N8">
            <v>5778.3433162000001</v>
          </cell>
          <cell r="O8">
            <v>6322.7817864999997</v>
          </cell>
          <cell r="P8">
            <v>46041</v>
          </cell>
          <cell r="Q8">
            <v>4484725.5135000004</v>
          </cell>
          <cell r="R8">
            <v>3741266.8344999999</v>
          </cell>
          <cell r="S8">
            <v>743458.67891999998</v>
          </cell>
          <cell r="T8">
            <v>159.01</v>
          </cell>
          <cell r="U8">
            <v>159.97999999999999</v>
          </cell>
          <cell r="V8">
            <v>99.393674208999997</v>
          </cell>
          <cell r="W8">
            <v>46038</v>
          </cell>
          <cell r="X8">
            <v>118.53310102</v>
          </cell>
          <cell r="Y8">
            <v>134.14818192000001</v>
          </cell>
          <cell r="Z8">
            <v>45686</v>
          </cell>
          <cell r="AA8">
            <v>0.97433761287999998</v>
          </cell>
          <cell r="AB8">
            <v>46022</v>
          </cell>
          <cell r="AC8">
            <v>28204.046999999999</v>
          </cell>
          <cell r="AD8">
            <v>4602845.517</v>
          </cell>
          <cell r="AE8">
            <v>163.19805158</v>
          </cell>
          <cell r="AF8">
            <v>46021</v>
          </cell>
          <cell r="AG8">
            <v>9.2348284960000004</v>
          </cell>
          <cell r="AH8">
            <v>12.25</v>
          </cell>
          <cell r="AI8">
            <v>1.25</v>
          </cell>
          <cell r="AJ8">
            <v>-0.60632579070000003</v>
          </cell>
          <cell r="AK8">
            <v>-0.71343208318999995</v>
          </cell>
          <cell r="AL8">
            <v>5.6288683299000004</v>
          </cell>
          <cell r="AM8">
            <v>11.591147392</v>
          </cell>
          <cell r="AN8">
            <v>30.598539111000001</v>
          </cell>
          <cell r="AO8">
            <v>4.234677155</v>
          </cell>
          <cell r="AP8">
            <v>5.2272792445</v>
          </cell>
          <cell r="AQ8">
            <v>0.64561048166000001</v>
          </cell>
          <cell r="AR8">
            <v>157.99</v>
          </cell>
          <cell r="AS8">
            <v>45.856179875000002</v>
          </cell>
          <cell r="AT8">
            <v>12.814279167</v>
          </cell>
          <cell r="AU8">
            <v>4.234677155</v>
          </cell>
          <cell r="AV8">
            <v>3.2262831421999998</v>
          </cell>
          <cell r="AW8">
            <v>10.400890867999999</v>
          </cell>
          <cell r="AX8">
            <v>-0.91395301588</v>
          </cell>
          <cell r="AY8">
            <v>8</v>
          </cell>
          <cell r="AZ8">
            <v>6</v>
          </cell>
          <cell r="BA8">
            <v>0.82361468011000005</v>
          </cell>
          <cell r="BB8">
            <v>1.1104181046999999</v>
          </cell>
          <cell r="BC8">
            <v>1.4081688869</v>
          </cell>
          <cell r="BD8">
            <v>0.63834562003999995</v>
          </cell>
          <cell r="BE8" t="str">
            <v>Bovespa</v>
          </cell>
          <cell r="BF8" t="str">
            <v>FII - Fundos de Investimento Imobiliário</v>
          </cell>
          <cell r="BG8">
            <v>1.25</v>
          </cell>
        </row>
        <row r="9">
          <cell r="G9" t="str">
            <v>MXRF11</v>
          </cell>
          <cell r="H9" t="str">
            <v>97521225000125</v>
          </cell>
          <cell r="I9" t="str">
            <v>Tradicional</v>
          </cell>
          <cell r="J9" t="str">
            <v>https://fnet.bm</v>
          </cell>
          <cell r="K9">
            <v>100</v>
          </cell>
          <cell r="L9">
            <v>2.8980000000000001</v>
          </cell>
          <cell r="M9">
            <v>11782.055479000001</v>
          </cell>
          <cell r="N9">
            <v>14153.755106000001</v>
          </cell>
          <cell r="O9">
            <v>18491.570059000001</v>
          </cell>
          <cell r="P9">
            <v>46041</v>
          </cell>
          <cell r="Q9">
            <v>4367957.8492000001</v>
          </cell>
          <cell r="R9">
            <v>3997153.2146000001</v>
          </cell>
          <cell r="S9">
            <v>370804.63462000003</v>
          </cell>
          <cell r="T9">
            <v>9.49</v>
          </cell>
          <cell r="U9">
            <v>9.52</v>
          </cell>
          <cell r="V9">
            <v>99.684873949999997</v>
          </cell>
          <cell r="W9">
            <v>46028</v>
          </cell>
          <cell r="X9">
            <v>7.9563712352999998</v>
          </cell>
          <cell r="Y9">
            <v>119.27548023</v>
          </cell>
          <cell r="Z9">
            <v>45701</v>
          </cell>
          <cell r="AA9">
            <v>1.0070450647</v>
          </cell>
          <cell r="AB9">
            <v>46022</v>
          </cell>
          <cell r="AC9">
            <v>460269.53100000002</v>
          </cell>
          <cell r="AD9">
            <v>4337400.5812999997</v>
          </cell>
          <cell r="AE9">
            <v>9.4236100570999994</v>
          </cell>
          <cell r="AF9">
            <v>46021</v>
          </cell>
          <cell r="AG9">
            <v>12.800875273000001</v>
          </cell>
          <cell r="AH9">
            <v>1.17</v>
          </cell>
          <cell r="AI9">
            <v>0.1</v>
          </cell>
          <cell r="AJ9">
            <v>0.42328042346</v>
          </cell>
          <cell r="AK9">
            <v>0.31617413097000002</v>
          </cell>
          <cell r="AL9">
            <v>-9.8649364463000003E-2</v>
          </cell>
          <cell r="AM9">
            <v>1.2682830939</v>
          </cell>
          <cell r="AN9">
            <v>17.553245599</v>
          </cell>
          <cell r="AO9">
            <v>0.52966101721000003</v>
          </cell>
          <cell r="AP9">
            <v>-7.8180142683999998</v>
          </cell>
          <cell r="AQ9">
            <v>-0.10526315781999999</v>
          </cell>
          <cell r="AR9">
            <v>9.5</v>
          </cell>
          <cell r="AS9">
            <v>66.246050834000002</v>
          </cell>
          <cell r="AT9">
            <v>33.204150126000002</v>
          </cell>
          <cell r="AU9">
            <v>0.52966101721000003</v>
          </cell>
          <cell r="AV9">
            <v>-0.47873299553999998</v>
          </cell>
          <cell r="AW9">
            <v>3.9130434781000001</v>
          </cell>
          <cell r="AX9">
            <v>-0.43859649112999999</v>
          </cell>
          <cell r="AY9">
            <v>10</v>
          </cell>
          <cell r="AZ9">
            <v>4</v>
          </cell>
          <cell r="BA9">
            <v>1.0416666667000001</v>
          </cell>
          <cell r="BB9">
            <v>0.43764210400999998</v>
          </cell>
          <cell r="BC9">
            <v>0.42154465460000001</v>
          </cell>
          <cell r="BD9">
            <v>-2.216243296</v>
          </cell>
          <cell r="BE9" t="str">
            <v>Bovespa</v>
          </cell>
          <cell r="BF9" t="str">
            <v>FII - Fundos de Investimento Imobiliário</v>
          </cell>
          <cell r="BG9">
            <v>0.1</v>
          </cell>
        </row>
        <row r="10">
          <cell r="G10" t="str">
            <v>XPLG11</v>
          </cell>
          <cell r="H10" t="str">
            <v>26502794000185</v>
          </cell>
          <cell r="I10" t="str">
            <v>Tradicional</v>
          </cell>
          <cell r="J10" t="str">
            <v>https://fnet.bm</v>
          </cell>
          <cell r="K10">
            <v>100</v>
          </cell>
          <cell r="L10">
            <v>2.1360000000000001</v>
          </cell>
          <cell r="M10">
            <v>3450.4619297999998</v>
          </cell>
          <cell r="N10">
            <v>3947.5509584000001</v>
          </cell>
          <cell r="O10">
            <v>5107.5869087999999</v>
          </cell>
          <cell r="P10">
            <v>46041</v>
          </cell>
          <cell r="Q10">
            <v>4132420.3062999998</v>
          </cell>
          <cell r="R10">
            <v>2835762.6838000002</v>
          </cell>
          <cell r="S10">
            <v>1296657.6225000001</v>
          </cell>
          <cell r="T10">
            <v>103.27</v>
          </cell>
          <cell r="U10">
            <v>105.05953504999999</v>
          </cell>
          <cell r="V10">
            <v>98.296646698000004</v>
          </cell>
          <cell r="W10">
            <v>46020</v>
          </cell>
          <cell r="X10">
            <v>80.666539400999994</v>
          </cell>
          <cell r="Y10">
            <v>128.02086313000001</v>
          </cell>
          <cell r="Z10">
            <v>45686</v>
          </cell>
          <cell r="AA10">
            <v>0.97885037378999995</v>
          </cell>
          <cell r="AB10">
            <v>46022</v>
          </cell>
          <cell r="AC10">
            <v>40015.69</v>
          </cell>
          <cell r="AD10">
            <v>4221707.8492999999</v>
          </cell>
          <cell r="AE10">
            <v>105.50131334</v>
          </cell>
          <cell r="AF10">
            <v>46021</v>
          </cell>
          <cell r="AG10">
            <v>10.817941952</v>
          </cell>
          <cell r="AH10">
            <v>9.84</v>
          </cell>
          <cell r="AI10">
            <v>0.82</v>
          </cell>
          <cell r="AJ10">
            <v>-2.9041626385000002E-2</v>
          </cell>
          <cell r="AK10">
            <v>-0.13614791887</v>
          </cell>
          <cell r="AL10">
            <v>-0.79450050161999997</v>
          </cell>
          <cell r="AM10">
            <v>4.0242141270999996</v>
          </cell>
          <cell r="AN10">
            <v>25.403022264000001</v>
          </cell>
          <cell r="AO10">
            <v>-1.6476190475000001</v>
          </cell>
          <cell r="AP10">
            <v>3.1762396975000003E-2</v>
          </cell>
          <cell r="AQ10">
            <v>-0.41465766626</v>
          </cell>
          <cell r="AR10">
            <v>103.7</v>
          </cell>
          <cell r="AS10">
            <v>32.214616296999999</v>
          </cell>
          <cell r="AT10">
            <v>-0.82728441134999997</v>
          </cell>
          <cell r="AU10">
            <v>-1.6476190475000001</v>
          </cell>
          <cell r="AV10">
            <v>-2.6560130602999998</v>
          </cell>
          <cell r="AW10">
            <v>7.4371086455000004</v>
          </cell>
          <cell r="AX10">
            <v>-1.6476190475000001</v>
          </cell>
          <cell r="AY10">
            <v>10</v>
          </cell>
          <cell r="AZ10">
            <v>6</v>
          </cell>
          <cell r="BA10">
            <v>0.78162234295999999</v>
          </cell>
          <cell r="BB10">
            <v>0.78260533364999996</v>
          </cell>
          <cell r="BC10">
            <v>1.4902628003</v>
          </cell>
          <cell r="BD10">
            <v>-7.8937338499000003</v>
          </cell>
          <cell r="BE10" t="str">
            <v>Bovespa</v>
          </cell>
          <cell r="BF10" t="str">
            <v>FII - Fundos de Investimento Imobiliário</v>
          </cell>
          <cell r="BG10">
            <v>0.82</v>
          </cell>
        </row>
        <row r="11">
          <cell r="G11" t="str">
            <v>VISC11</v>
          </cell>
          <cell r="H11" t="str">
            <v>17554274000125</v>
          </cell>
          <cell r="I11" t="str">
            <v>Tradicional</v>
          </cell>
          <cell r="J11" t="str">
            <v>https://fnet.bm</v>
          </cell>
          <cell r="K11">
            <v>100</v>
          </cell>
          <cell r="L11">
            <v>2.09</v>
          </cell>
          <cell r="M11">
            <v>4280.5299672000001</v>
          </cell>
          <cell r="N11">
            <v>6086.7727267</v>
          </cell>
          <cell r="O11">
            <v>7092.8039606000002</v>
          </cell>
          <cell r="P11">
            <v>46041</v>
          </cell>
          <cell r="Q11">
            <v>3149817.2064</v>
          </cell>
          <cell r="R11">
            <v>2700666.9951999998</v>
          </cell>
          <cell r="S11">
            <v>449150.21120000002</v>
          </cell>
          <cell r="T11">
            <v>109.26</v>
          </cell>
          <cell r="U11">
            <v>110.67172597</v>
          </cell>
          <cell r="V11">
            <v>98.724402316999999</v>
          </cell>
          <cell r="W11">
            <v>46017</v>
          </cell>
          <cell r="X11">
            <v>85.617081550999998</v>
          </cell>
          <cell r="Y11">
            <v>127.61472129000001</v>
          </cell>
          <cell r="Z11">
            <v>45679</v>
          </cell>
          <cell r="AA11">
            <v>0.92601286344</v>
          </cell>
          <cell r="AB11">
            <v>46022</v>
          </cell>
          <cell r="AC11">
            <v>28828.639999999999</v>
          </cell>
          <cell r="AD11">
            <v>3401483.2091000001</v>
          </cell>
          <cell r="AE11">
            <v>117.98972164</v>
          </cell>
          <cell r="AF11">
            <v>46021</v>
          </cell>
          <cell r="AG11">
            <v>10.322374039</v>
          </cell>
          <cell r="AH11">
            <v>9.67</v>
          </cell>
          <cell r="AI11">
            <v>0.81</v>
          </cell>
          <cell r="AJ11">
            <v>0.38588754141999998</v>
          </cell>
          <cell r="AK11">
            <v>0.27878124893</v>
          </cell>
          <cell r="AL11">
            <v>1.9238042441000001</v>
          </cell>
          <cell r="AM11">
            <v>2.5551322973000001</v>
          </cell>
          <cell r="AN11">
            <v>27.968903909000002</v>
          </cell>
          <cell r="AO11">
            <v>0.95167698419000002</v>
          </cell>
          <cell r="AP11">
            <v>2.5976440423999998</v>
          </cell>
          <cell r="AQ11">
            <v>-0.21917808217000001</v>
          </cell>
          <cell r="AR11">
            <v>109.5</v>
          </cell>
          <cell r="AS11">
            <v>43.593290568</v>
          </cell>
          <cell r="AT11">
            <v>10.55138986</v>
          </cell>
          <cell r="AU11">
            <v>0.95167698419000002</v>
          </cell>
          <cell r="AV11">
            <v>-5.6717028565000001E-2</v>
          </cell>
          <cell r="AW11">
            <v>6.9625761530999997</v>
          </cell>
          <cell r="AX11">
            <v>-2.6320582878000001</v>
          </cell>
          <cell r="AY11">
            <v>10</v>
          </cell>
          <cell r="AZ11">
            <v>6</v>
          </cell>
          <cell r="BA11">
            <v>0.75</v>
          </cell>
          <cell r="BB11">
            <v>1.1339753545</v>
          </cell>
          <cell r="BC11">
            <v>1.2866799804</v>
          </cell>
          <cell r="BD11">
            <v>-3.1284137765</v>
          </cell>
          <cell r="BE11" t="str">
            <v>Bovespa</v>
          </cell>
          <cell r="BF11" t="str">
            <v>FII - Fundos de Investimento Imobiliário</v>
          </cell>
          <cell r="BG11">
            <v>0.81</v>
          </cell>
        </row>
        <row r="12">
          <cell r="G12" t="str">
            <v>TRXF11</v>
          </cell>
          <cell r="H12" t="str">
            <v>28548288000152</v>
          </cell>
          <cell r="I12" t="str">
            <v>Tradicional</v>
          </cell>
          <cell r="J12" t="str">
            <v>https://fnet.bm</v>
          </cell>
          <cell r="K12">
            <v>100</v>
          </cell>
          <cell r="L12">
            <v>2.0750000000000002</v>
          </cell>
          <cell r="M12">
            <v>9168.3057365999994</v>
          </cell>
          <cell r="N12">
            <v>13947.932611</v>
          </cell>
          <cell r="O12">
            <v>20253.602514999999</v>
          </cell>
          <cell r="P12">
            <v>46041</v>
          </cell>
          <cell r="Q12">
            <v>3129103.2492</v>
          </cell>
          <cell r="R12">
            <v>2003957.0112999999</v>
          </cell>
          <cell r="S12">
            <v>1125146.2379000001</v>
          </cell>
          <cell r="T12">
            <v>96.3</v>
          </cell>
          <cell r="U12">
            <v>99.325706848999999</v>
          </cell>
          <cell r="V12">
            <v>96.953752512999998</v>
          </cell>
          <cell r="W12">
            <v>45992</v>
          </cell>
          <cell r="X12">
            <v>86.691782716999995</v>
          </cell>
          <cell r="Y12">
            <v>111.08319263999999</v>
          </cell>
          <cell r="Z12">
            <v>45680</v>
          </cell>
          <cell r="AA12">
            <v>0.93488274839999996</v>
          </cell>
          <cell r="AB12">
            <v>46022</v>
          </cell>
          <cell r="AC12">
            <v>32493.284</v>
          </cell>
          <cell r="AD12">
            <v>3347054.2209999999</v>
          </cell>
          <cell r="AE12">
            <v>103.00756984</v>
          </cell>
          <cell r="AF12">
            <v>46021</v>
          </cell>
          <cell r="AG12">
            <v>11.807638472000001</v>
          </cell>
          <cell r="AH12">
            <v>11.81</v>
          </cell>
          <cell r="AI12">
            <v>1</v>
          </cell>
          <cell r="AJ12">
            <v>-0.19691159695999999</v>
          </cell>
          <cell r="AK12">
            <v>-0.30401788945000002</v>
          </cell>
          <cell r="AL12">
            <v>3.7792966898000002</v>
          </cell>
          <cell r="AM12">
            <v>-1.7298742112000001</v>
          </cell>
          <cell r="AN12">
            <v>8.8508669343000008</v>
          </cell>
          <cell r="AO12">
            <v>-0.69093534074999996</v>
          </cell>
          <cell r="AP12">
            <v>-16.520392933</v>
          </cell>
          <cell r="AQ12">
            <v>-0.72164948450999999</v>
          </cell>
          <cell r="AR12">
            <v>97</v>
          </cell>
          <cell r="AS12">
            <v>63.723996053</v>
          </cell>
          <cell r="AT12">
            <v>30.682095345</v>
          </cell>
          <cell r="AU12">
            <v>-0.69093534074999996</v>
          </cell>
          <cell r="AV12">
            <v>-1.6993293535</v>
          </cell>
          <cell r="AW12">
            <v>4.3469551283000003</v>
          </cell>
          <cell r="AX12">
            <v>-2.3619693045000001</v>
          </cell>
          <cell r="AY12">
            <v>6</v>
          </cell>
          <cell r="AZ12">
            <v>3</v>
          </cell>
          <cell r="BA12">
            <v>1.0666666667</v>
          </cell>
          <cell r="BB12">
            <v>-0.33629296161</v>
          </cell>
          <cell r="BC12">
            <v>0.59573342478000002</v>
          </cell>
          <cell r="BD12">
            <v>-11.340474560000001</v>
          </cell>
          <cell r="BE12" t="str">
            <v>Bovespa</v>
          </cell>
          <cell r="BF12" t="str">
            <v>FII - Fundos de Investimento Imobiliário</v>
          </cell>
          <cell r="BG12">
            <v>1</v>
          </cell>
        </row>
        <row r="13">
          <cell r="G13" t="str">
            <v>KNHY11</v>
          </cell>
          <cell r="H13" t="str">
            <v>30130708000128</v>
          </cell>
          <cell r="I13" t="str">
            <v>Tradicional</v>
          </cell>
          <cell r="J13" t="str">
            <v>https://fnet.bm</v>
          </cell>
          <cell r="K13">
            <v>100</v>
          </cell>
          <cell r="L13">
            <v>2.0539999999999998</v>
          </cell>
          <cell r="M13">
            <v>3551.1756842</v>
          </cell>
          <cell r="N13">
            <v>4091.1419248000002</v>
          </cell>
          <cell r="O13">
            <v>3598.4511971000002</v>
          </cell>
          <cell r="P13">
            <v>46041</v>
          </cell>
          <cell r="Q13">
            <v>3095487.1419000002</v>
          </cell>
          <cell r="R13">
            <v>2775541.5247</v>
          </cell>
          <cell r="S13">
            <v>319945.61719000002</v>
          </cell>
          <cell r="T13">
            <v>99.3</v>
          </cell>
          <cell r="U13">
            <v>100.47</v>
          </cell>
          <cell r="V13">
            <v>98.835473276000002</v>
          </cell>
          <cell r="W13">
            <v>46024</v>
          </cell>
          <cell r="X13">
            <v>80.647422331000001</v>
          </cell>
          <cell r="Y13">
            <v>123.12854785</v>
          </cell>
          <cell r="Z13">
            <v>45692</v>
          </cell>
          <cell r="AA13">
            <v>1.0070619146999999</v>
          </cell>
          <cell r="AB13">
            <v>46022</v>
          </cell>
          <cell r="AC13">
            <v>31173.082999999999</v>
          </cell>
          <cell r="AD13">
            <v>3073780.3670999999</v>
          </cell>
          <cell r="AE13">
            <v>98.603669298</v>
          </cell>
          <cell r="AF13">
            <v>46021</v>
          </cell>
          <cell r="AG13">
            <v>14.361108291000001</v>
          </cell>
          <cell r="AH13">
            <v>14.15</v>
          </cell>
          <cell r="AI13">
            <v>1</v>
          </cell>
          <cell r="AJ13">
            <v>0.26252019379000002</v>
          </cell>
          <cell r="AK13">
            <v>0.15541390129999999</v>
          </cell>
          <cell r="AL13">
            <v>2.7532923872000001</v>
          </cell>
          <cell r="AM13">
            <v>2.6113102382000002</v>
          </cell>
          <cell r="AN13">
            <v>16.0672715</v>
          </cell>
          <cell r="AO13">
            <v>-0.25113008541999998</v>
          </cell>
          <cell r="AP13">
            <v>-9.3039883672000006</v>
          </cell>
          <cell r="AQ13">
            <v>0.51624658371999999</v>
          </cell>
          <cell r="AR13">
            <v>98.79</v>
          </cell>
          <cell r="AS13">
            <v>73.562821874999997</v>
          </cell>
          <cell r="AT13">
            <v>40.520921166999997</v>
          </cell>
          <cell r="AU13">
            <v>-0.25113008541999998</v>
          </cell>
          <cell r="AV13">
            <v>-1.2595240982</v>
          </cell>
          <cell r="AW13">
            <v>6.6452304393999997</v>
          </cell>
          <cell r="AX13">
            <v>-0.25113008541999998</v>
          </cell>
          <cell r="AY13">
            <v>10</v>
          </cell>
          <cell r="AZ13">
            <v>5</v>
          </cell>
          <cell r="BA13">
            <v>1.0244851961999999</v>
          </cell>
          <cell r="BB13">
            <v>0.65557291529999995</v>
          </cell>
          <cell r="BC13">
            <v>0.81388094328000005</v>
          </cell>
          <cell r="BD13">
            <v>-3.8510331664000002</v>
          </cell>
          <cell r="BE13" t="str">
            <v>Bovespa</v>
          </cell>
          <cell r="BF13" t="str">
            <v>FII - Fundos de Investimento Imobiliário</v>
          </cell>
          <cell r="BG13">
            <v>1</v>
          </cell>
        </row>
        <row r="14">
          <cell r="G14" t="str">
            <v>HGRU11</v>
          </cell>
          <cell r="H14" t="str">
            <v>29641226000153</v>
          </cell>
          <cell r="I14" t="str">
            <v>Tradicional</v>
          </cell>
          <cell r="J14" t="str">
            <v>https://fnet.bm</v>
          </cell>
          <cell r="K14">
            <v>100</v>
          </cell>
          <cell r="L14">
            <v>1.97</v>
          </cell>
          <cell r="M14">
            <v>4050.5256159999999</v>
          </cell>
          <cell r="N14">
            <v>4758.0562886999996</v>
          </cell>
          <cell r="O14">
            <v>5936.9980665000003</v>
          </cell>
          <cell r="P14">
            <v>46041</v>
          </cell>
          <cell r="Q14">
            <v>2969819.4671999998</v>
          </cell>
          <cell r="R14">
            <v>2648669.9755000002</v>
          </cell>
          <cell r="S14">
            <v>321149.49167999998</v>
          </cell>
          <cell r="T14">
            <v>127.8</v>
          </cell>
          <cell r="U14">
            <v>128</v>
          </cell>
          <cell r="V14">
            <v>99.84375</v>
          </cell>
          <cell r="W14">
            <v>46038</v>
          </cell>
          <cell r="X14">
            <v>100.50637264</v>
          </cell>
          <cell r="Y14">
            <v>127.1561162</v>
          </cell>
          <cell r="Z14">
            <v>45701</v>
          </cell>
          <cell r="AA14">
            <v>0.98753126660000001</v>
          </cell>
          <cell r="AB14">
            <v>46022</v>
          </cell>
          <cell r="AC14">
            <v>23238.024000000001</v>
          </cell>
          <cell r="AD14">
            <v>3007316.8999000001</v>
          </cell>
          <cell r="AE14">
            <v>129.41362398000001</v>
          </cell>
          <cell r="AF14">
            <v>46021</v>
          </cell>
          <cell r="AG14">
            <v>10.747499561</v>
          </cell>
          <cell r="AH14">
            <v>12.25</v>
          </cell>
          <cell r="AI14">
            <v>1.45</v>
          </cell>
          <cell r="AJ14">
            <v>-0.15624999996</v>
          </cell>
          <cell r="AK14">
            <v>-0.26335629244999997</v>
          </cell>
          <cell r="AL14">
            <v>3.1815828759000002</v>
          </cell>
          <cell r="AM14">
            <v>3.6297754664999999</v>
          </cell>
          <cell r="AN14">
            <v>23.939104187000002</v>
          </cell>
          <cell r="AO14">
            <v>2.5188512755999999</v>
          </cell>
          <cell r="AP14">
            <v>-1.4321556794999999</v>
          </cell>
          <cell r="AQ14">
            <v>1.9545273235</v>
          </cell>
          <cell r="AR14">
            <v>125.35</v>
          </cell>
          <cell r="AS14">
            <v>57.682101385999999</v>
          </cell>
          <cell r="AT14">
            <v>24.640200677999999</v>
          </cell>
          <cell r="AU14">
            <v>2.5188512755999999</v>
          </cell>
          <cell r="AV14">
            <v>1.5104572628999999</v>
          </cell>
          <cell r="AW14">
            <v>5.2469678325000002</v>
          </cell>
          <cell r="AX14">
            <v>6.3476949798999996E-2</v>
          </cell>
          <cell r="AY14">
            <v>12</v>
          </cell>
          <cell r="AZ14">
            <v>7</v>
          </cell>
          <cell r="BA14">
            <v>1.1572226656</v>
          </cell>
          <cell r="BB14">
            <v>0.90162271882</v>
          </cell>
          <cell r="BC14">
            <v>0.87825394528</v>
          </cell>
          <cell r="BD14">
            <v>-0.89025469535000001</v>
          </cell>
          <cell r="BE14" t="str">
            <v>Bovespa</v>
          </cell>
          <cell r="BF14" t="str">
            <v>FII - Fundos de Investimento Imobiliário</v>
          </cell>
          <cell r="BG14">
            <v>1.45</v>
          </cell>
        </row>
        <row r="15">
          <cell r="G15" t="str">
            <v>HGBS11</v>
          </cell>
          <cell r="H15" t="str">
            <v>08431747000106</v>
          </cell>
          <cell r="I15" t="str">
            <v>Tradicional</v>
          </cell>
          <cell r="J15" t="str">
            <v>https://fnet.bm</v>
          </cell>
          <cell r="K15">
            <v>100</v>
          </cell>
          <cell r="L15">
            <v>1.7230000000000001</v>
          </cell>
          <cell r="M15">
            <v>2560.9585870000001</v>
          </cell>
          <cell r="N15">
            <v>3036.9237229999999</v>
          </cell>
          <cell r="O15">
            <v>4091.5944912</v>
          </cell>
          <cell r="P15">
            <v>46041</v>
          </cell>
          <cell r="Q15">
            <v>2596864.8311000001</v>
          </cell>
          <cell r="R15">
            <v>2292891.5759999999</v>
          </cell>
          <cell r="S15">
            <v>303973.25510000001</v>
          </cell>
          <cell r="T15">
            <v>20.11</v>
          </cell>
          <cell r="U15">
            <v>20.217224999999999</v>
          </cell>
          <cell r="V15">
            <v>99.469635421999996</v>
          </cell>
          <cell r="W15">
            <v>46013</v>
          </cell>
          <cell r="X15">
            <v>15.854254195999999</v>
          </cell>
          <cell r="Y15">
            <v>126.84292651</v>
          </cell>
          <cell r="Z15">
            <v>45685</v>
          </cell>
          <cell r="AA15">
            <v>0.96917754967000003</v>
          </cell>
          <cell r="AB15">
            <v>46022</v>
          </cell>
          <cell r="AC15">
            <v>129133.01</v>
          </cell>
          <cell r="AD15">
            <v>2679452.1107000001</v>
          </cell>
          <cell r="AE15">
            <v>20.749552037000001</v>
          </cell>
          <cell r="AF15">
            <v>46021</v>
          </cell>
          <cell r="AG15">
            <v>10.326449033999999</v>
          </cell>
          <cell r="AH15">
            <v>1.86</v>
          </cell>
          <cell r="AI15">
            <v>0.15</v>
          </cell>
          <cell r="AJ15">
            <v>0.49975012479999997</v>
          </cell>
          <cell r="AK15">
            <v>0.39264383231</v>
          </cell>
          <cell r="AL15">
            <v>-8.8931284427000004E-2</v>
          </cell>
          <cell r="AM15">
            <v>2.9528137537000001</v>
          </cell>
          <cell r="AN15">
            <v>22.948626137000002</v>
          </cell>
          <cell r="AO15">
            <v>1.3098236775000001</v>
          </cell>
          <cell r="AP15">
            <v>-2.4226337299999998</v>
          </cell>
          <cell r="AQ15">
            <v>0.65065065046000004</v>
          </cell>
          <cell r="AR15">
            <v>19.98</v>
          </cell>
          <cell r="AS15">
            <v>38.804517631000003</v>
          </cell>
          <cell r="AT15">
            <v>5.7626169233000004</v>
          </cell>
          <cell r="AU15">
            <v>1.3098236775000001</v>
          </cell>
          <cell r="AV15">
            <v>0.3014296648</v>
          </cell>
          <cell r="AW15">
            <v>10.02247191</v>
          </cell>
          <cell r="AX15">
            <v>-5.7750759878000002</v>
          </cell>
          <cell r="AY15">
            <v>10</v>
          </cell>
          <cell r="AZ15">
            <v>5</v>
          </cell>
          <cell r="BA15">
            <v>0.73964497040999999</v>
          </cell>
          <cell r="BB15">
            <v>1.0574472765</v>
          </cell>
          <cell r="BC15">
            <v>0.95443981177000004</v>
          </cell>
          <cell r="BD15">
            <v>-0.11656090468999999</v>
          </cell>
          <cell r="BE15" t="str">
            <v>Bovespa</v>
          </cell>
          <cell r="BF15" t="str">
            <v>FII - Fundos de Investimento Imobiliário</v>
          </cell>
          <cell r="BG15">
            <v>0.15</v>
          </cell>
        </row>
        <row r="16">
          <cell r="G16" t="str">
            <v>CPTS11</v>
          </cell>
          <cell r="H16" t="str">
            <v>18979895000113</v>
          </cell>
          <cell r="I16" t="str">
            <v>Tradicional</v>
          </cell>
          <cell r="J16" t="str">
            <v>https://fnet.bm</v>
          </cell>
          <cell r="K16">
            <v>100</v>
          </cell>
          <cell r="L16">
            <v>1.7</v>
          </cell>
          <cell r="M16">
            <v>7028.7425317999996</v>
          </cell>
          <cell r="N16">
            <v>6938.7240582000004</v>
          </cell>
          <cell r="O16">
            <v>7410.4797140999999</v>
          </cell>
          <cell r="P16">
            <v>46041</v>
          </cell>
          <cell r="Q16">
            <v>2716318.3865999999</v>
          </cell>
          <cell r="R16">
            <v>2008673.8448000001</v>
          </cell>
          <cell r="S16">
            <v>707644.54180000001</v>
          </cell>
          <cell r="T16">
            <v>7.8</v>
          </cell>
          <cell r="U16">
            <v>7.8</v>
          </cell>
          <cell r="V16">
            <v>100</v>
          </cell>
          <cell r="W16">
            <v>46041</v>
          </cell>
          <cell r="X16">
            <v>5.3221447046000003</v>
          </cell>
          <cell r="Y16">
            <v>146.55745819000001</v>
          </cell>
          <cell r="Z16">
            <v>45686</v>
          </cell>
          <cell r="AA16">
            <v>0.84962023288999999</v>
          </cell>
          <cell r="AB16">
            <v>46022</v>
          </cell>
          <cell r="AC16">
            <v>348245.94699999999</v>
          </cell>
          <cell r="AD16">
            <v>3197097.1046000002</v>
          </cell>
          <cell r="AE16">
            <v>9.1805723288000003</v>
          </cell>
          <cell r="AF16">
            <v>46035</v>
          </cell>
          <cell r="AG16">
            <v>16.265822785000001</v>
          </cell>
          <cell r="AH16">
            <v>1.028</v>
          </cell>
          <cell r="AI16">
            <v>0.09</v>
          </cell>
          <cell r="AJ16">
            <v>0.12836970473000001</v>
          </cell>
          <cell r="AK16">
            <v>2.1263412236E-2</v>
          </cell>
          <cell r="AL16">
            <v>4.9326149268000004</v>
          </cell>
          <cell r="AM16">
            <v>7.7631117199000004</v>
          </cell>
          <cell r="AN16">
            <v>42.151458650999999</v>
          </cell>
          <cell r="AO16">
            <v>1.8184857096</v>
          </cell>
          <cell r="AP16">
            <v>16.780198785</v>
          </cell>
          <cell r="AQ16">
            <v>0.64965105211999996</v>
          </cell>
          <cell r="AR16">
            <v>7.7496542893999996</v>
          </cell>
          <cell r="AS16">
            <v>47.887415685000001</v>
          </cell>
          <cell r="AT16">
            <v>14.845514976</v>
          </cell>
          <cell r="AU16">
            <v>1.8184857096</v>
          </cell>
          <cell r="AV16">
            <v>0.81009169680000004</v>
          </cell>
          <cell r="AW16">
            <v>15.06476176</v>
          </cell>
          <cell r="AX16">
            <v>-2.0307005361999999</v>
          </cell>
          <cell r="AY16">
            <v>10</v>
          </cell>
          <cell r="AZ16">
            <v>8</v>
          </cell>
          <cell r="BA16">
            <v>1.1968085105999999</v>
          </cell>
          <cell r="BB16">
            <v>2.3696875264999999</v>
          </cell>
          <cell r="BC16">
            <v>0.88814068638999999</v>
          </cell>
          <cell r="BD16">
            <v>18.34902233</v>
          </cell>
          <cell r="BE16" t="str">
            <v>Bovespa</v>
          </cell>
          <cell r="BF16" t="str">
            <v>FII - Fundos de Investimento Imobiliário</v>
          </cell>
          <cell r="BG16">
            <v>0.09</v>
          </cell>
        </row>
        <row r="17">
          <cell r="G17" t="str">
            <v>KNUQ11</v>
          </cell>
          <cell r="H17" t="str">
            <v>42754362000118</v>
          </cell>
          <cell r="I17" t="str">
            <v>Tradicional</v>
          </cell>
          <cell r="J17" t="str">
            <v>https://fnet.bm</v>
          </cell>
          <cell r="K17">
            <v>100</v>
          </cell>
          <cell r="L17">
            <v>1.496</v>
          </cell>
          <cell r="M17">
            <v>3588.8878583999999</v>
          </cell>
          <cell r="N17">
            <v>4406.1839139000003</v>
          </cell>
          <cell r="O17">
            <v>3913.6990864999998</v>
          </cell>
          <cell r="P17">
            <v>46041</v>
          </cell>
          <cell r="Q17">
            <v>2255896.65</v>
          </cell>
          <cell r="R17">
            <v>1546564.2169999999</v>
          </cell>
          <cell r="S17">
            <v>709332.43299999996</v>
          </cell>
          <cell r="T17">
            <v>105</v>
          </cell>
          <cell r="U17">
            <v>105</v>
          </cell>
          <cell r="V17">
            <v>100</v>
          </cell>
          <cell r="W17">
            <v>46041</v>
          </cell>
          <cell r="X17">
            <v>82.881413687999995</v>
          </cell>
          <cell r="Y17">
            <v>126.68702828000001</v>
          </cell>
          <cell r="Z17">
            <v>45685</v>
          </cell>
          <cell r="AA17">
            <v>1.0362012730000001</v>
          </cell>
          <cell r="AB17">
            <v>46022</v>
          </cell>
          <cell r="AC17">
            <v>21484.73</v>
          </cell>
          <cell r="AD17">
            <v>2177083.4575</v>
          </cell>
          <cell r="AE17">
            <v>101.33166473999999</v>
          </cell>
          <cell r="AF17">
            <v>46021</v>
          </cell>
          <cell r="AG17">
            <v>15.445544554</v>
          </cell>
          <cell r="AH17">
            <v>15.6</v>
          </cell>
          <cell r="AI17">
            <v>1.35</v>
          </cell>
          <cell r="AJ17">
            <v>0.28653295140000001</v>
          </cell>
          <cell r="AK17">
            <v>0.17942665891000001</v>
          </cell>
          <cell r="AL17">
            <v>0.82879191305</v>
          </cell>
          <cell r="AM17">
            <v>4.6749150691999999</v>
          </cell>
          <cell r="AN17">
            <v>21.318508669</v>
          </cell>
          <cell r="AO17">
            <v>1.0587102983000001</v>
          </cell>
          <cell r="AP17">
            <v>-4.0527511981000002</v>
          </cell>
          <cell r="AQ17">
            <v>0.38240917784</v>
          </cell>
          <cell r="AR17">
            <v>104.6</v>
          </cell>
          <cell r="AS17" t="str">
            <v>-</v>
          </cell>
          <cell r="AT17" t="str">
            <v>-</v>
          </cell>
          <cell r="AU17">
            <v>1.0587102983000001</v>
          </cell>
          <cell r="AV17">
            <v>5.0316285523999998E-2</v>
          </cell>
          <cell r="AW17">
            <v>4.7628781685000003</v>
          </cell>
          <cell r="AX17">
            <v>-0.40435159353</v>
          </cell>
          <cell r="AY17">
            <v>11</v>
          </cell>
          <cell r="AZ17">
            <v>7</v>
          </cell>
          <cell r="BA17">
            <v>1.2797421556999999</v>
          </cell>
          <cell r="BB17">
            <v>1.9431757355999999</v>
          </cell>
          <cell r="BC17">
            <v>0.10528711638</v>
          </cell>
          <cell r="BD17">
            <v>9.9629340756999998</v>
          </cell>
          <cell r="BE17" t="str">
            <v>Bovespa</v>
          </cell>
          <cell r="BF17" t="str">
            <v>FII - Fundos de Investimento Imobiliário</v>
          </cell>
          <cell r="BG17">
            <v>1.35</v>
          </cell>
        </row>
        <row r="18">
          <cell r="G18" t="str">
            <v>TGAR11</v>
          </cell>
          <cell r="H18" t="str">
            <v>25032881000153</v>
          </cell>
          <cell r="I18" t="str">
            <v>Tradicional</v>
          </cell>
          <cell r="J18" t="str">
            <v>https://fnet.bm</v>
          </cell>
          <cell r="K18">
            <v>100</v>
          </cell>
          <cell r="L18">
            <v>1.444</v>
          </cell>
          <cell r="M18">
            <v>4806.4095884999997</v>
          </cell>
          <cell r="N18">
            <v>5158.3181881999999</v>
          </cell>
          <cell r="O18">
            <v>5283.0558965</v>
          </cell>
          <cell r="P18">
            <v>46041</v>
          </cell>
          <cell r="Q18">
            <v>2176030.5189999999</v>
          </cell>
          <cell r="R18">
            <v>1986544.0534000001</v>
          </cell>
          <cell r="S18">
            <v>189486.46564000001</v>
          </cell>
          <cell r="T18">
            <v>92.33</v>
          </cell>
          <cell r="U18">
            <v>92.33</v>
          </cell>
          <cell r="V18">
            <v>100</v>
          </cell>
          <cell r="W18">
            <v>46041</v>
          </cell>
          <cell r="X18">
            <v>66.171263593999996</v>
          </cell>
          <cell r="Y18">
            <v>139.53186774</v>
          </cell>
          <cell r="Z18">
            <v>45701</v>
          </cell>
          <cell r="AA18">
            <v>0.86521795148000002</v>
          </cell>
          <cell r="AB18">
            <v>46022</v>
          </cell>
          <cell r="AC18">
            <v>23567.968364</v>
          </cell>
          <cell r="AD18">
            <v>2515008.5192999998</v>
          </cell>
          <cell r="AE18">
            <v>106.71299623</v>
          </cell>
          <cell r="AF18">
            <v>46021</v>
          </cell>
          <cell r="AG18">
            <v>14.236564242</v>
          </cell>
          <cell r="AH18">
            <v>12</v>
          </cell>
          <cell r="AI18">
            <v>1</v>
          </cell>
          <cell r="AJ18">
            <v>0.35869565217999999</v>
          </cell>
          <cell r="AK18">
            <v>0.25158935969000001</v>
          </cell>
          <cell r="AL18">
            <v>4.8927702365999997</v>
          </cell>
          <cell r="AM18">
            <v>11.912739716999999</v>
          </cell>
          <cell r="AN18">
            <v>25.884264527999999</v>
          </cell>
          <cell r="AO18">
            <v>0.35869565217999999</v>
          </cell>
          <cell r="AP18">
            <v>0.5130046613</v>
          </cell>
          <cell r="AQ18">
            <v>3.3699059561000002</v>
          </cell>
          <cell r="AR18">
            <v>89.32</v>
          </cell>
          <cell r="AS18">
            <v>31.294990869999999</v>
          </cell>
          <cell r="AT18">
            <v>-1.7469098380000001</v>
          </cell>
          <cell r="AU18">
            <v>0.35869565217999999</v>
          </cell>
          <cell r="AV18">
            <v>-0.64969836057999997</v>
          </cell>
          <cell r="AW18">
            <v>15.037593984000001</v>
          </cell>
          <cell r="AX18">
            <v>-10.087719298</v>
          </cell>
          <cell r="AY18">
            <v>10</v>
          </cell>
          <cell r="AZ18">
            <v>6</v>
          </cell>
          <cell r="BA18">
            <v>1.1238480556999999</v>
          </cell>
          <cell r="BB18">
            <v>0.85942776347000005</v>
          </cell>
          <cell r="BC18">
            <v>2.2551181530000002</v>
          </cell>
          <cell r="BD18">
            <v>-11.783575871</v>
          </cell>
          <cell r="BE18" t="str">
            <v>Bovespa</v>
          </cell>
          <cell r="BF18" t="str">
            <v>FII - Fundos de Investimento Imobiliário</v>
          </cell>
          <cell r="BG18">
            <v>1</v>
          </cell>
        </row>
        <row r="19">
          <cell r="G19" t="str">
            <v>RECR11</v>
          </cell>
          <cell r="H19" t="str">
            <v>28152272000126</v>
          </cell>
          <cell r="I19" t="str">
            <v>Tradicional</v>
          </cell>
          <cell r="J19" t="str">
            <v>https://fnet.bm</v>
          </cell>
          <cell r="K19">
            <v>100</v>
          </cell>
          <cell r="L19">
            <v>1.4430000000000001</v>
          </cell>
          <cell r="M19">
            <v>2656.1521078000001</v>
          </cell>
          <cell r="N19">
            <v>2866.8929214999998</v>
          </cell>
          <cell r="O19">
            <v>2767.0738771000001</v>
          </cell>
          <cell r="P19">
            <v>46041</v>
          </cell>
          <cell r="Q19">
            <v>2174561.2960000001</v>
          </cell>
          <cell r="R19">
            <v>1910673.629</v>
          </cell>
          <cell r="S19">
            <v>263887.66700000002</v>
          </cell>
          <cell r="T19">
            <v>82.24</v>
          </cell>
          <cell r="U19">
            <v>82.73</v>
          </cell>
          <cell r="V19">
            <v>99.407711833999997</v>
          </cell>
          <cell r="W19">
            <v>46038</v>
          </cell>
          <cell r="X19">
            <v>61.314145211000003</v>
          </cell>
          <cell r="Y19">
            <v>134.12891873000001</v>
          </cell>
          <cell r="Z19">
            <v>45684</v>
          </cell>
          <cell r="AA19">
            <v>0.92447924367000001</v>
          </cell>
          <cell r="AB19">
            <v>46022</v>
          </cell>
          <cell r="AC19">
            <v>26441.65</v>
          </cell>
          <cell r="AD19">
            <v>2352201.3185999999</v>
          </cell>
          <cell r="AE19">
            <v>88.958189774000004</v>
          </cell>
          <cell r="AF19">
            <v>46030</v>
          </cell>
          <cell r="AG19">
            <v>15.861334071</v>
          </cell>
          <cell r="AH19">
            <v>11.461399999999999</v>
          </cell>
          <cell r="AI19">
            <v>0.81</v>
          </cell>
          <cell r="AJ19">
            <v>-0.59228816635000003</v>
          </cell>
          <cell r="AK19">
            <v>-0.69939445883999996</v>
          </cell>
          <cell r="AL19">
            <v>2.4812298925</v>
          </cell>
          <cell r="AM19">
            <v>9.0412149468000003</v>
          </cell>
          <cell r="AN19">
            <v>31.233248744000001</v>
          </cell>
          <cell r="AO19">
            <v>1.2938025429</v>
          </cell>
          <cell r="AP19">
            <v>5.8619888774</v>
          </cell>
          <cell r="AQ19">
            <v>0.79666625807000002</v>
          </cell>
          <cell r="AR19">
            <v>81.59</v>
          </cell>
          <cell r="AS19">
            <v>48.888289360999998</v>
          </cell>
          <cell r="AT19">
            <v>15.846388652</v>
          </cell>
          <cell r="AU19">
            <v>1.2938025429</v>
          </cell>
          <cell r="AV19">
            <v>0.28540853018000001</v>
          </cell>
          <cell r="AW19">
            <v>9.6365836377999994</v>
          </cell>
          <cell r="AX19">
            <v>-3.2260289443999999</v>
          </cell>
          <cell r="AY19">
            <v>8</v>
          </cell>
          <cell r="AZ19">
            <v>8</v>
          </cell>
          <cell r="BA19">
            <v>0.99950641658999995</v>
          </cell>
          <cell r="BB19">
            <v>1.236978476</v>
          </cell>
          <cell r="BC19">
            <v>1.4185433461000001</v>
          </cell>
          <cell r="BD19">
            <v>1.7420654098999999</v>
          </cell>
          <cell r="BE19" t="str">
            <v>Bovespa</v>
          </cell>
          <cell r="BF19" t="str">
            <v>FII - Fundos de Investimento Imobiliário</v>
          </cell>
          <cell r="BG19">
            <v>0.81</v>
          </cell>
        </row>
        <row r="20">
          <cell r="G20" t="str">
            <v>PVBI11</v>
          </cell>
          <cell r="H20" t="str">
            <v>35652102000176</v>
          </cell>
          <cell r="I20" t="str">
            <v>Tradicional</v>
          </cell>
          <cell r="J20" t="str">
            <v>https://fnet.bm</v>
          </cell>
          <cell r="K20">
            <v>100</v>
          </cell>
          <cell r="L20">
            <v>1.4330000000000001</v>
          </cell>
          <cell r="M20">
            <v>4050.3913575000001</v>
          </cell>
          <cell r="N20">
            <v>4612.3714229999996</v>
          </cell>
          <cell r="O20">
            <v>3702.5683847</v>
          </cell>
          <cell r="P20">
            <v>46041</v>
          </cell>
          <cell r="Q20">
            <v>2159553.3332000002</v>
          </cell>
          <cell r="R20">
            <v>1948210.1113</v>
          </cell>
          <cell r="S20">
            <v>211343.22193</v>
          </cell>
          <cell r="T20">
            <v>79.599999999999994</v>
          </cell>
          <cell r="U20">
            <v>83.290396341000005</v>
          </cell>
          <cell r="V20">
            <v>95.569241469000005</v>
          </cell>
          <cell r="W20">
            <v>46017</v>
          </cell>
          <cell r="X20">
            <v>63.691499825000001</v>
          </cell>
          <cell r="Y20">
            <v>124.97743061</v>
          </cell>
          <cell r="Z20">
            <v>45680</v>
          </cell>
          <cell r="AA20">
            <v>0.73874368409000002</v>
          </cell>
          <cell r="AB20">
            <v>46022</v>
          </cell>
          <cell r="AC20">
            <v>27130.066999999999</v>
          </cell>
          <cell r="AD20">
            <v>2923278.2352999998</v>
          </cell>
          <cell r="AE20">
            <v>107.75049819</v>
          </cell>
          <cell r="AF20">
            <v>46021</v>
          </cell>
          <cell r="AG20">
            <v>8.0768695168000004</v>
          </cell>
          <cell r="AH20">
            <v>5.8</v>
          </cell>
          <cell r="AI20">
            <v>0.45</v>
          </cell>
          <cell r="AJ20">
            <v>-0.73575258756999995</v>
          </cell>
          <cell r="AK20">
            <v>-0.84285888005999998</v>
          </cell>
          <cell r="AL20">
            <v>3.6545094553999999E-2</v>
          </cell>
          <cell r="AM20">
            <v>5.5885714768000003</v>
          </cell>
          <cell r="AN20">
            <v>19.530008836</v>
          </cell>
          <cell r="AO20">
            <v>-2.3911710608000001</v>
          </cell>
          <cell r="AP20">
            <v>-5.8412510311999997</v>
          </cell>
          <cell r="AQ20">
            <v>-0.68621335003999995</v>
          </cell>
          <cell r="AR20">
            <v>80.150000000000006</v>
          </cell>
          <cell r="AS20">
            <v>24.323756619000001</v>
          </cell>
          <cell r="AT20">
            <v>-8.7181440889000008</v>
          </cell>
          <cell r="AU20">
            <v>-2.3911710608000001</v>
          </cell>
          <cell r="AV20">
            <v>-3.3995650734999998</v>
          </cell>
          <cell r="AW20">
            <v>8.8592067604999993</v>
          </cell>
          <cell r="AX20">
            <v>-4.8098001292000001</v>
          </cell>
          <cell r="AY20">
            <v>7</v>
          </cell>
          <cell r="AZ20">
            <v>4</v>
          </cell>
          <cell r="BA20">
            <v>0.56242969628999995</v>
          </cell>
          <cell r="BB20">
            <v>0.56325705246000002</v>
          </cell>
          <cell r="BC20">
            <v>0.99838730573000001</v>
          </cell>
          <cell r="BD20">
            <v>-2.8216196778999998</v>
          </cell>
          <cell r="BE20" t="str">
            <v>Bovespa</v>
          </cell>
          <cell r="BF20" t="str">
            <v>FII - Fundos de Investimento Imobiliário</v>
          </cell>
          <cell r="BG20">
            <v>0.45</v>
          </cell>
        </row>
        <row r="21">
          <cell r="G21" t="str">
            <v>GGRC11</v>
          </cell>
          <cell r="H21" t="str">
            <v>26614291000100</v>
          </cell>
          <cell r="I21" t="str">
            <v>Tradicional</v>
          </cell>
          <cell r="J21" t="str">
            <v>https://fnet.bm</v>
          </cell>
          <cell r="K21">
            <v>100</v>
          </cell>
          <cell r="L21">
            <v>1.42</v>
          </cell>
          <cell r="M21">
            <v>5149.2305678000002</v>
          </cell>
          <cell r="N21">
            <v>8950.5432784000004</v>
          </cell>
          <cell r="O21">
            <v>8712.2341094000003</v>
          </cell>
          <cell r="P21">
            <v>46041</v>
          </cell>
          <cell r="Q21">
            <v>2140354.1433999999</v>
          </cell>
          <cell r="R21">
            <v>1120131.5160000001</v>
          </cell>
          <cell r="S21">
            <v>1020222.6273000001</v>
          </cell>
          <cell r="T21">
            <v>9.99</v>
          </cell>
          <cell r="U21">
            <v>10.039999999999999</v>
          </cell>
          <cell r="V21">
            <v>99.501992032000004</v>
          </cell>
          <cell r="W21">
            <v>46038</v>
          </cell>
          <cell r="X21">
            <v>8.1291973995000006</v>
          </cell>
          <cell r="Y21">
            <v>122.89036062</v>
          </cell>
          <cell r="Z21">
            <v>45698</v>
          </cell>
          <cell r="AA21">
            <v>0.89033457145999995</v>
          </cell>
          <cell r="AB21">
            <v>46022</v>
          </cell>
          <cell r="AC21">
            <v>214249.66399999999</v>
          </cell>
          <cell r="AD21">
            <v>2403988.5813000002</v>
          </cell>
          <cell r="AE21">
            <v>11.220501056</v>
          </cell>
          <cell r="AF21">
            <v>46024</v>
          </cell>
          <cell r="AG21">
            <v>13.100436681</v>
          </cell>
          <cell r="AH21">
            <v>1.2</v>
          </cell>
          <cell r="AI21">
            <v>0.1</v>
          </cell>
          <cell r="AJ21">
            <v>-0.49800796805000003</v>
          </cell>
          <cell r="AK21">
            <v>-0.60511426053999995</v>
          </cell>
          <cell r="AL21">
            <v>3.5038735425</v>
          </cell>
          <cell r="AM21">
            <v>3.4837583526999998</v>
          </cell>
          <cell r="AN21">
            <v>23.219481666</v>
          </cell>
          <cell r="AO21">
            <v>1.9356330343999999</v>
          </cell>
          <cell r="AP21">
            <v>-2.1517782009999999</v>
          </cell>
          <cell r="AQ21">
            <v>1.1133603239000001</v>
          </cell>
          <cell r="AR21">
            <v>9.8800000000000008</v>
          </cell>
          <cell r="AS21">
            <v>18.567044489000001</v>
          </cell>
          <cell r="AT21">
            <v>-14.474856218999999</v>
          </cell>
          <cell r="AU21">
            <v>1.9356330343999999</v>
          </cell>
          <cell r="AV21">
            <v>0.92723902162000005</v>
          </cell>
          <cell r="AW21">
            <v>4.1194182842</v>
          </cell>
          <cell r="AX21">
            <v>-2.4506214536000002</v>
          </cell>
          <cell r="AY21">
            <v>10</v>
          </cell>
          <cell r="AZ21">
            <v>6</v>
          </cell>
          <cell r="BA21">
            <v>1.0256410255999999</v>
          </cell>
          <cell r="BB21">
            <v>0.79623172736000003</v>
          </cell>
          <cell r="BC21">
            <v>0.94294155673000002</v>
          </cell>
          <cell r="BD21">
            <v>-3.2690080073000001</v>
          </cell>
          <cell r="BE21" t="str">
            <v>Bovespa</v>
          </cell>
          <cell r="BF21" t="str">
            <v>FII - Fundos de Investimento Imobiliário</v>
          </cell>
          <cell r="BG21">
            <v>0.1</v>
          </cell>
        </row>
        <row r="22">
          <cell r="G22" t="str">
            <v>HSML11</v>
          </cell>
          <cell r="H22" t="str">
            <v>32892018000131</v>
          </cell>
          <cell r="I22" t="str">
            <v>Tradicional</v>
          </cell>
          <cell r="J22" t="str">
            <v>https://fnet.bm</v>
          </cell>
          <cell r="K22">
            <v>100</v>
          </cell>
          <cell r="L22">
            <v>1.29</v>
          </cell>
          <cell r="M22">
            <v>3142.4301698999998</v>
          </cell>
          <cell r="N22">
            <v>3663.7802078999998</v>
          </cell>
          <cell r="O22">
            <v>3464.5945111999999</v>
          </cell>
          <cell r="P22">
            <v>46041</v>
          </cell>
          <cell r="Q22">
            <v>1945293.8112000001</v>
          </cell>
          <cell r="R22">
            <v>1489893.7552</v>
          </cell>
          <cell r="S22">
            <v>455400.05599999998</v>
          </cell>
          <cell r="T22">
            <v>91.2</v>
          </cell>
          <cell r="U22">
            <v>91.84</v>
          </cell>
          <cell r="V22">
            <v>99.303135888</v>
          </cell>
          <cell r="W22">
            <v>46021</v>
          </cell>
          <cell r="X22">
            <v>64.267494369000005</v>
          </cell>
          <cell r="Y22">
            <v>141.90688605</v>
          </cell>
          <cell r="Z22">
            <v>45680</v>
          </cell>
          <cell r="AA22">
            <v>0.86997604141999996</v>
          </cell>
          <cell r="AB22">
            <v>46022</v>
          </cell>
          <cell r="AC22">
            <v>21329.975999999999</v>
          </cell>
          <cell r="AD22">
            <v>2236031.4750999999</v>
          </cell>
          <cell r="AE22">
            <v>104.83047309</v>
          </cell>
          <cell r="AF22">
            <v>46021</v>
          </cell>
          <cell r="AG22">
            <v>11.187150838000001</v>
          </cell>
          <cell r="AH22">
            <v>8.01</v>
          </cell>
          <cell r="AI22">
            <v>0.7</v>
          </cell>
          <cell r="AJ22">
            <v>0.33003300323000001</v>
          </cell>
          <cell r="AK22">
            <v>0.22292671074000001</v>
          </cell>
          <cell r="AL22">
            <v>2.1510915420000001</v>
          </cell>
          <cell r="AM22">
            <v>11.418314831</v>
          </cell>
          <cell r="AN22">
            <v>40.222237262</v>
          </cell>
          <cell r="AO22">
            <v>-0.69686411160999995</v>
          </cell>
          <cell r="AP22">
            <v>14.850977393999999</v>
          </cell>
          <cell r="AQ22">
            <v>0.62893081758000002</v>
          </cell>
          <cell r="AR22">
            <v>90.63</v>
          </cell>
          <cell r="AS22">
            <v>48.454468644000002</v>
          </cell>
          <cell r="AT22">
            <v>15.412567935</v>
          </cell>
          <cell r="AU22">
            <v>-0.69686411160999995</v>
          </cell>
          <cell r="AV22">
            <v>-1.7052581244</v>
          </cell>
          <cell r="AW22">
            <v>10.387902694999999</v>
          </cell>
          <cell r="AX22">
            <v>-5.9768485707999996</v>
          </cell>
          <cell r="AY22">
            <v>9</v>
          </cell>
          <cell r="AZ22">
            <v>8</v>
          </cell>
          <cell r="BA22">
            <v>0.77812361049000001</v>
          </cell>
          <cell r="BB22">
            <v>1.8838331833999999</v>
          </cell>
          <cell r="BC22">
            <v>1.6790699543000001</v>
          </cell>
          <cell r="BD22">
            <v>3.9227954503000002</v>
          </cell>
          <cell r="BE22" t="str">
            <v>Bovespa</v>
          </cell>
          <cell r="BF22" t="str">
            <v>FII - Fundos de Investimento Imobiliário</v>
          </cell>
          <cell r="BG22">
            <v>0.7</v>
          </cell>
        </row>
        <row r="23">
          <cell r="G23" t="str">
            <v>KNHF11</v>
          </cell>
          <cell r="H23" t="str">
            <v>42754342000147</v>
          </cell>
          <cell r="I23" t="str">
            <v>Tradicional</v>
          </cell>
          <cell r="J23" t="str">
            <v>https://fnet.bm</v>
          </cell>
          <cell r="K23">
            <v>100</v>
          </cell>
          <cell r="L23">
            <v>1.2589999999999999</v>
          </cell>
          <cell r="M23">
            <v>3839.4784499000002</v>
          </cell>
          <cell r="N23">
            <v>3892.0751102999998</v>
          </cell>
          <cell r="O23">
            <v>3725.2544846999999</v>
          </cell>
          <cell r="P23">
            <v>46041</v>
          </cell>
          <cell r="Q23">
            <v>1897502.1775</v>
          </cell>
          <cell r="R23">
            <v>1583676.9469000001</v>
          </cell>
          <cell r="S23">
            <v>313825.23060000001</v>
          </cell>
          <cell r="T23">
            <v>96.5</v>
          </cell>
          <cell r="U23">
            <v>96.91</v>
          </cell>
          <cell r="V23">
            <v>99.576927045999994</v>
          </cell>
          <cell r="W23">
            <v>46038</v>
          </cell>
          <cell r="X23">
            <v>66.498095665999998</v>
          </cell>
          <cell r="Y23">
            <v>145.11693761000001</v>
          </cell>
          <cell r="Z23">
            <v>45692</v>
          </cell>
          <cell r="AA23">
            <v>0.95991111896000003</v>
          </cell>
          <cell r="AB23">
            <v>46022</v>
          </cell>
          <cell r="AC23">
            <v>19663.235000000001</v>
          </cell>
          <cell r="AD23">
            <v>1976747.7842999999</v>
          </cell>
          <cell r="AE23">
            <v>100.53014085</v>
          </cell>
          <cell r="AF23">
            <v>46021</v>
          </cell>
          <cell r="AG23">
            <v>14.464862180000001</v>
          </cell>
          <cell r="AH23">
            <v>11.65</v>
          </cell>
          <cell r="AI23">
            <v>1</v>
          </cell>
          <cell r="AJ23">
            <v>-0.42307295434999997</v>
          </cell>
          <cell r="AK23">
            <v>-0.53017924682999995</v>
          </cell>
          <cell r="AL23">
            <v>4.8769785510999997</v>
          </cell>
          <cell r="AM23">
            <v>7.5465109006000004</v>
          </cell>
          <cell r="AN23">
            <v>36.365598976000001</v>
          </cell>
          <cell r="AO23">
            <v>1.4614656713</v>
          </cell>
          <cell r="AP23">
            <v>10.994339109</v>
          </cell>
          <cell r="AQ23">
            <v>0.64664163528999996</v>
          </cell>
          <cell r="AR23">
            <v>95.88</v>
          </cell>
          <cell r="AS23" t="str">
            <v>-</v>
          </cell>
          <cell r="AT23" t="str">
            <v>-</v>
          </cell>
          <cell r="AU23">
            <v>1.4614656713</v>
          </cell>
          <cell r="AV23">
            <v>0.45307165855999998</v>
          </cell>
          <cell r="AW23">
            <v>11.896642182000001</v>
          </cell>
          <cell r="AX23">
            <v>-1.9143901914999999</v>
          </cell>
          <cell r="AY23">
            <v>10</v>
          </cell>
          <cell r="AZ23">
            <v>8</v>
          </cell>
          <cell r="BA23">
            <v>1.0755001075999999</v>
          </cell>
          <cell r="BB23">
            <v>1.8175937616</v>
          </cell>
          <cell r="BC23">
            <v>1.5248394324000001</v>
          </cell>
          <cell r="BD23">
            <v>7.2639839668999997</v>
          </cell>
          <cell r="BE23" t="str">
            <v>Bovespa</v>
          </cell>
          <cell r="BF23" t="str">
            <v>FII - Fundos de Investimento Imobiliário</v>
          </cell>
          <cell r="BG23">
            <v>1</v>
          </cell>
        </row>
        <row r="24">
          <cell r="G24" t="str">
            <v>BRCO11</v>
          </cell>
          <cell r="H24" t="str">
            <v>20748515000181</v>
          </cell>
          <cell r="I24" t="str">
            <v>Tradicional</v>
          </cell>
          <cell r="J24" t="str">
            <v>https://fnet.bm</v>
          </cell>
          <cell r="K24">
            <v>100</v>
          </cell>
          <cell r="L24">
            <v>1.2490000000000001</v>
          </cell>
          <cell r="M24">
            <v>3261.2139938</v>
          </cell>
          <cell r="N24">
            <v>3714.7921664</v>
          </cell>
          <cell r="O24">
            <v>3591.9792582</v>
          </cell>
          <cell r="P24">
            <v>46041</v>
          </cell>
          <cell r="Q24">
            <v>1883167.7472000001</v>
          </cell>
          <cell r="R24">
            <v>1509397.1217</v>
          </cell>
          <cell r="S24">
            <v>373770.62550000002</v>
          </cell>
          <cell r="T24">
            <v>118.4</v>
          </cell>
          <cell r="U24">
            <v>118.5</v>
          </cell>
          <cell r="V24">
            <v>99.915611814000002</v>
          </cell>
          <cell r="W24">
            <v>46038</v>
          </cell>
          <cell r="X24">
            <v>84.868625813999998</v>
          </cell>
          <cell r="Y24">
            <v>139.50974092999999</v>
          </cell>
          <cell r="Z24">
            <v>45679</v>
          </cell>
          <cell r="AA24">
            <v>0.89858946492000003</v>
          </cell>
          <cell r="AB24">
            <v>46022</v>
          </cell>
          <cell r="AC24">
            <v>15905.133</v>
          </cell>
          <cell r="AD24">
            <v>2095693.1065</v>
          </cell>
          <cell r="AE24">
            <v>131.76206112</v>
          </cell>
          <cell r="AF24">
            <v>46021</v>
          </cell>
          <cell r="AG24">
            <v>11.190727081</v>
          </cell>
          <cell r="AH24">
            <v>10.62</v>
          </cell>
          <cell r="AI24">
            <v>0.87</v>
          </cell>
          <cell r="AJ24">
            <v>-8.4388185677999994E-2</v>
          </cell>
          <cell r="AK24">
            <v>-0.19149447817000001</v>
          </cell>
          <cell r="AL24">
            <v>2.6331610607</v>
          </cell>
          <cell r="AM24">
            <v>4.6469878868999999</v>
          </cell>
          <cell r="AN24">
            <v>37.466342191000003</v>
          </cell>
          <cell r="AO24">
            <v>1.1792855923000001</v>
          </cell>
          <cell r="AP24">
            <v>12.095082324</v>
          </cell>
          <cell r="AQ24">
            <v>0.76595744686</v>
          </cell>
          <cell r="AR24">
            <v>117.5</v>
          </cell>
          <cell r="AS24">
            <v>56.367595885</v>
          </cell>
          <cell r="AT24">
            <v>23.325695177</v>
          </cell>
          <cell r="AU24">
            <v>1.1792855923000001</v>
          </cell>
          <cell r="AV24">
            <v>0.17089157955000001</v>
          </cell>
          <cell r="AW24">
            <v>7.1844865954000001</v>
          </cell>
          <cell r="AX24">
            <v>-2.3496828374000001</v>
          </cell>
          <cell r="AY24">
            <v>11</v>
          </cell>
          <cell r="AZ24">
            <v>9</v>
          </cell>
          <cell r="BA24">
            <v>0.74858027878</v>
          </cell>
          <cell r="BB24">
            <v>1.9831300689</v>
          </cell>
          <cell r="BC24">
            <v>1.2953026776000001</v>
          </cell>
          <cell r="BD24">
            <v>7.6051830838000001</v>
          </cell>
          <cell r="BE24" t="str">
            <v>Bovespa</v>
          </cell>
          <cell r="BF24" t="str">
            <v>FII - Fundos de Investimento Imobiliário</v>
          </cell>
          <cell r="BG24">
            <v>0.87</v>
          </cell>
        </row>
        <row r="25">
          <cell r="G25" t="str">
            <v>ALZR11</v>
          </cell>
          <cell r="H25" t="str">
            <v>28737771000185</v>
          </cell>
          <cell r="I25" t="str">
            <v>Tradicional</v>
          </cell>
          <cell r="J25" t="str">
            <v>https://fnet.bm</v>
          </cell>
          <cell r="K25">
            <v>100</v>
          </cell>
          <cell r="L25">
            <v>1.2250000000000001</v>
          </cell>
          <cell r="M25">
            <v>1774.2527504</v>
          </cell>
          <cell r="N25">
            <v>2017.5340131</v>
          </cell>
          <cell r="O25">
            <v>1964.5867175999999</v>
          </cell>
          <cell r="P25">
            <v>46041</v>
          </cell>
          <cell r="Q25">
            <v>1846694.2</v>
          </cell>
          <cell r="R25">
            <v>1198142.0035999999</v>
          </cell>
          <cell r="S25">
            <v>648552.19643999997</v>
          </cell>
          <cell r="T25">
            <v>10.72</v>
          </cell>
          <cell r="U25">
            <v>10.752232707999999</v>
          </cell>
          <cell r="V25">
            <v>99.700223113000007</v>
          </cell>
          <cell r="W25">
            <v>46037</v>
          </cell>
          <cell r="X25">
            <v>8.7650265134000005</v>
          </cell>
          <cell r="Y25">
            <v>122.30425069</v>
          </cell>
          <cell r="Z25">
            <v>45699</v>
          </cell>
          <cell r="AA25">
            <v>1.0075009704</v>
          </cell>
          <cell r="AB25">
            <v>46022</v>
          </cell>
          <cell r="AC25">
            <v>172266.25</v>
          </cell>
          <cell r="AD25">
            <v>1300935.9182</v>
          </cell>
          <cell r="AE25">
            <v>10.640188263000001</v>
          </cell>
          <cell r="AF25">
            <v>46007</v>
          </cell>
          <cell r="AG25">
            <v>10.171489215999999</v>
          </cell>
          <cell r="AH25">
            <v>0.99675000000000002</v>
          </cell>
          <cell r="AI25">
            <v>0</v>
          </cell>
          <cell r="AJ25">
            <v>-0.20729059443</v>
          </cell>
          <cell r="AK25">
            <v>-0.31439688692000001</v>
          </cell>
          <cell r="AL25">
            <v>1.2961777205</v>
          </cell>
          <cell r="AM25">
            <v>4.1057111884999999</v>
          </cell>
          <cell r="AN25">
            <v>20.064584404000001</v>
          </cell>
          <cell r="AO25">
            <v>-0.11463255423</v>
          </cell>
          <cell r="AP25">
            <v>-5.3066754632000004</v>
          </cell>
          <cell r="AQ25">
            <v>-2.1802286938000001E-2</v>
          </cell>
          <cell r="AR25">
            <v>10.722337714</v>
          </cell>
          <cell r="AS25">
            <v>42.061115524999998</v>
          </cell>
          <cell r="AT25">
            <v>9.0192148168999999</v>
          </cell>
          <cell r="AU25">
            <v>-0.11463255423</v>
          </cell>
          <cell r="AV25">
            <v>-1.1230265669999999</v>
          </cell>
          <cell r="AW25">
            <v>5.3662108216000002</v>
          </cell>
          <cell r="AX25">
            <v>-2.3769250924000001</v>
          </cell>
          <cell r="AY25">
            <v>8</v>
          </cell>
          <cell r="AZ25">
            <v>6</v>
          </cell>
          <cell r="BA25">
            <v>0</v>
          </cell>
          <cell r="BB25">
            <v>0.55683611619999995</v>
          </cell>
          <cell r="BC25">
            <v>0.55804616243000005</v>
          </cell>
          <cell r="BD25">
            <v>-1.6706595681</v>
          </cell>
          <cell r="BE25" t="str">
            <v>Bovespa</v>
          </cell>
          <cell r="BF25" t="str">
            <v>FII - Fundos de Investimento Imobiliário</v>
          </cell>
          <cell r="BG25">
            <v>0</v>
          </cell>
        </row>
        <row r="26">
          <cell r="G26" t="str">
            <v>RZTR11</v>
          </cell>
          <cell r="H26" t="str">
            <v>36501128000186</v>
          </cell>
          <cell r="I26" t="str">
            <v>Tradicional</v>
          </cell>
          <cell r="J26" t="str">
            <v>https://fnet.bm</v>
          </cell>
          <cell r="K26">
            <v>100</v>
          </cell>
          <cell r="L26">
            <v>1.2230000000000001</v>
          </cell>
          <cell r="M26">
            <v>3203.2242885000001</v>
          </cell>
          <cell r="N26">
            <v>3072.3313628000001</v>
          </cell>
          <cell r="O26">
            <v>3230.9739571</v>
          </cell>
          <cell r="P26">
            <v>46041</v>
          </cell>
          <cell r="Q26">
            <v>1843698.216</v>
          </cell>
          <cell r="R26">
            <v>1550553.97</v>
          </cell>
          <cell r="S26">
            <v>293144.24599999998</v>
          </cell>
          <cell r="T26">
            <v>97.8</v>
          </cell>
          <cell r="U26">
            <v>97.88</v>
          </cell>
          <cell r="V26">
            <v>99.918267266000001</v>
          </cell>
          <cell r="W26">
            <v>46028</v>
          </cell>
          <cell r="X26">
            <v>70.739354344000006</v>
          </cell>
          <cell r="Y26">
            <v>138.25401844000001</v>
          </cell>
          <cell r="Z26">
            <v>45692</v>
          </cell>
          <cell r="AA26">
            <v>1.0335808071000001</v>
          </cell>
          <cell r="AB26">
            <v>46022</v>
          </cell>
          <cell r="AC26">
            <v>18851.72</v>
          </cell>
          <cell r="AD26">
            <v>1783796.8770999999</v>
          </cell>
          <cell r="AE26">
            <v>94.622500075999994</v>
          </cell>
          <cell r="AF26">
            <v>46021</v>
          </cell>
          <cell r="AG26">
            <v>14.954407293999999</v>
          </cell>
          <cell r="AH26">
            <v>12.3</v>
          </cell>
          <cell r="AI26">
            <v>1</v>
          </cell>
          <cell r="AJ26">
            <v>0.73128025559999998</v>
          </cell>
          <cell r="AK26">
            <v>0.62417396311999995</v>
          </cell>
          <cell r="AL26">
            <v>2.1380518672000002</v>
          </cell>
          <cell r="AM26">
            <v>9.2783146617999996</v>
          </cell>
          <cell r="AN26">
            <v>36.099377928000003</v>
          </cell>
          <cell r="AO26">
            <v>0.83513764312000005</v>
          </cell>
          <cell r="AP26">
            <v>10.72811806</v>
          </cell>
          <cell r="AQ26">
            <v>0.76241500101000004</v>
          </cell>
          <cell r="AR26">
            <v>97.06</v>
          </cell>
          <cell r="AS26">
            <v>72.798032137999996</v>
          </cell>
          <cell r="AT26">
            <v>39.756131429</v>
          </cell>
          <cell r="AU26">
            <v>0.83513764312000005</v>
          </cell>
          <cell r="AV26">
            <v>-0.17325636963999999</v>
          </cell>
          <cell r="AW26">
            <v>6.7062314540000001</v>
          </cell>
          <cell r="AX26">
            <v>-2.9274004685000001</v>
          </cell>
          <cell r="AY26">
            <v>11</v>
          </cell>
          <cell r="AZ26">
            <v>7</v>
          </cell>
          <cell r="BA26">
            <v>1.0336985734999999</v>
          </cell>
          <cell r="BB26">
            <v>1.8897768525</v>
          </cell>
          <cell r="BC26">
            <v>1.2339190326</v>
          </cell>
          <cell r="BD26">
            <v>5.8213945381999999</v>
          </cell>
          <cell r="BE26" t="str">
            <v>Bovespa</v>
          </cell>
          <cell r="BF26" t="str">
            <v>FII - Fundos de Investimento Imobiliário</v>
          </cell>
          <cell r="BG26">
            <v>1</v>
          </cell>
        </row>
        <row r="27">
          <cell r="G27" t="str">
            <v>BTHF11</v>
          </cell>
          <cell r="H27" t="str">
            <v>45188176000157</v>
          </cell>
          <cell r="I27" t="str">
            <v>Tradicional</v>
          </cell>
          <cell r="J27" t="str">
            <v>https://fnet.bm</v>
          </cell>
          <cell r="K27">
            <v>100</v>
          </cell>
          <cell r="L27">
            <v>1.2190000000000001</v>
          </cell>
          <cell r="M27">
            <v>3714.4501249999998</v>
          </cell>
          <cell r="N27">
            <v>4134.0748792000004</v>
          </cell>
          <cell r="O27">
            <v>4142.7367782000001</v>
          </cell>
          <cell r="P27">
            <v>46041</v>
          </cell>
          <cell r="Q27">
            <v>1838213.1742</v>
          </cell>
          <cell r="R27">
            <v>1438870.1106</v>
          </cell>
          <cell r="S27">
            <v>399343.06359999999</v>
          </cell>
          <cell r="T27">
            <v>8.93</v>
          </cell>
          <cell r="U27">
            <v>8.9499999999999993</v>
          </cell>
          <cell r="V27">
            <v>99.776536312999994</v>
          </cell>
          <cell r="W27">
            <v>46038</v>
          </cell>
          <cell r="X27">
            <v>5.7597937328000004</v>
          </cell>
          <cell r="Y27">
            <v>155.04027425999999</v>
          </cell>
          <cell r="Z27">
            <v>45685</v>
          </cell>
          <cell r="AA27">
            <v>0.87154531116</v>
          </cell>
          <cell r="AB27">
            <v>46022</v>
          </cell>
          <cell r="AC27">
            <v>205846.94</v>
          </cell>
          <cell r="AD27">
            <v>2109142.4056000002</v>
          </cell>
          <cell r="AE27">
            <v>10.246168368999999</v>
          </cell>
          <cell r="AF27">
            <v>46030</v>
          </cell>
          <cell r="AG27">
            <v>16.065665236000001</v>
          </cell>
          <cell r="AH27">
            <v>1.1229899999999999</v>
          </cell>
          <cell r="AI27">
            <v>0.10599</v>
          </cell>
          <cell r="AJ27">
            <v>-0.22346368723000001</v>
          </cell>
          <cell r="AK27">
            <v>-0.33056997972000002</v>
          </cell>
          <cell r="AL27">
            <v>3.8807933618999999</v>
          </cell>
          <cell r="AM27">
            <v>8.0250551926</v>
          </cell>
          <cell r="AN27">
            <v>46.389958526999997</v>
          </cell>
          <cell r="AO27">
            <v>8.4485298794000005E-2</v>
          </cell>
          <cell r="AP27">
            <v>21.018698659999998</v>
          </cell>
          <cell r="AQ27">
            <v>0.33707865168000001</v>
          </cell>
          <cell r="AR27">
            <v>8.9</v>
          </cell>
          <cell r="AS27" t="str">
            <v>-</v>
          </cell>
          <cell r="AT27" t="str">
            <v>-</v>
          </cell>
          <cell r="AU27">
            <v>8.4485298794000005E-2</v>
          </cell>
          <cell r="AV27">
            <v>-0.92390871395999996</v>
          </cell>
          <cell r="AW27">
            <v>8.9412673348999991</v>
          </cell>
          <cell r="AX27">
            <v>-4.8123806118000001</v>
          </cell>
          <cell r="AY27">
            <v>9</v>
          </cell>
          <cell r="AZ27">
            <v>6</v>
          </cell>
          <cell r="BA27">
            <v>1.2182758621000001</v>
          </cell>
          <cell r="BB27">
            <v>2.6591315155999999</v>
          </cell>
          <cell r="BC27">
            <v>0.99434529818999995</v>
          </cell>
          <cell r="BD27">
            <v>29.022192930999999</v>
          </cell>
          <cell r="BE27" t="str">
            <v>Bovespa</v>
          </cell>
          <cell r="BF27" t="str">
            <v>FII - Fundos de Investimento Imobiliário</v>
          </cell>
          <cell r="BG27">
            <v>0.10599</v>
          </cell>
        </row>
        <row r="28">
          <cell r="G28" t="str">
            <v>LVBI11</v>
          </cell>
          <cell r="H28" t="str">
            <v>30629603000118</v>
          </cell>
          <cell r="I28" t="str">
            <v>Tradicional</v>
          </cell>
          <cell r="J28" t="str">
            <v>https://fnet.bm</v>
          </cell>
          <cell r="K28">
            <v>100</v>
          </cell>
          <cell r="L28">
            <v>1.1859999999999999</v>
          </cell>
          <cell r="M28">
            <v>3274.6406812999999</v>
          </cell>
          <cell r="N28">
            <v>4703.8782832999996</v>
          </cell>
          <cell r="O28">
            <v>4825.1445722999997</v>
          </cell>
          <cell r="P28">
            <v>46041</v>
          </cell>
          <cell r="Q28">
            <v>1788193.6011000001</v>
          </cell>
          <cell r="R28">
            <v>1519819.4938999999</v>
          </cell>
          <cell r="S28">
            <v>268374.10725</v>
          </cell>
          <cell r="T28">
            <v>110.94</v>
          </cell>
          <cell r="U28">
            <v>111.49</v>
          </cell>
          <cell r="V28">
            <v>99.506682213999994</v>
          </cell>
          <cell r="W28">
            <v>46021</v>
          </cell>
          <cell r="X28">
            <v>81.099960191999998</v>
          </cell>
          <cell r="Y28">
            <v>136.79414853</v>
          </cell>
          <cell r="Z28">
            <v>45686</v>
          </cell>
          <cell r="AA28">
            <v>0.92138954859</v>
          </cell>
          <cell r="AB28">
            <v>46022</v>
          </cell>
          <cell r="AC28">
            <v>16118.565000000001</v>
          </cell>
          <cell r="AD28">
            <v>1940757.4177999999</v>
          </cell>
          <cell r="AE28">
            <v>120.4050992</v>
          </cell>
          <cell r="AF28">
            <v>46021</v>
          </cell>
          <cell r="AG28">
            <v>9.7147099374000003</v>
          </cell>
          <cell r="AH28">
            <v>9.16</v>
          </cell>
          <cell r="AI28">
            <v>0.75</v>
          </cell>
          <cell r="AJ28">
            <v>-2.7034333652E-2</v>
          </cell>
          <cell r="AK28">
            <v>-0.13414062614</v>
          </cell>
          <cell r="AL28">
            <v>0.89096668162000003</v>
          </cell>
          <cell r="AM28">
            <v>5.4766581583000002</v>
          </cell>
          <cell r="AN28">
            <v>28.626251016000001</v>
          </cell>
          <cell r="AO28">
            <v>-0.49331778637000001</v>
          </cell>
          <cell r="AP28">
            <v>3.2549911489999999</v>
          </cell>
          <cell r="AQ28">
            <v>0.68064252646000001</v>
          </cell>
          <cell r="AR28">
            <v>110.19</v>
          </cell>
          <cell r="AS28">
            <v>46.646028729000001</v>
          </cell>
          <cell r="AT28">
            <v>13.604128020999999</v>
          </cell>
          <cell r="AU28">
            <v>-0.49331778637000001</v>
          </cell>
          <cell r="AV28">
            <v>-1.5017117991</v>
          </cell>
          <cell r="AW28">
            <v>8.0409810618000002</v>
          </cell>
          <cell r="AX28">
            <v>-1.8340125972000001</v>
          </cell>
          <cell r="AY28">
            <v>8</v>
          </cell>
          <cell r="AZ28">
            <v>7</v>
          </cell>
          <cell r="BA28">
            <v>0.67750677507000001</v>
          </cell>
          <cell r="BB28">
            <v>1.5538334835000001</v>
          </cell>
          <cell r="BC28">
            <v>1.5077514841999999</v>
          </cell>
          <cell r="BD28">
            <v>2.0206028938</v>
          </cell>
          <cell r="BE28" t="str">
            <v>Bovespa</v>
          </cell>
          <cell r="BF28" t="str">
            <v>FII - Fundos de Investimento Imobiliário</v>
          </cell>
          <cell r="BG28">
            <v>0.75</v>
          </cell>
        </row>
        <row r="29">
          <cell r="G29" t="str">
            <v>KNSC11</v>
          </cell>
          <cell r="H29" t="str">
            <v>35864448000138</v>
          </cell>
          <cell r="I29" t="str">
            <v>Tradicional</v>
          </cell>
          <cell r="J29" t="str">
            <v>https://fnet.bm</v>
          </cell>
          <cell r="K29">
            <v>100</v>
          </cell>
          <cell r="L29">
            <v>1.1830000000000001</v>
          </cell>
          <cell r="M29">
            <v>4999.0905229999998</v>
          </cell>
          <cell r="N29">
            <v>5679.2930115999998</v>
          </cell>
          <cell r="O29">
            <v>6339.8845259</v>
          </cell>
          <cell r="P29">
            <v>46041</v>
          </cell>
          <cell r="Q29">
            <v>1783425.0356999999</v>
          </cell>
          <cell r="R29">
            <v>1692433.9624000001</v>
          </cell>
          <cell r="S29">
            <v>90991.073252000002</v>
          </cell>
          <cell r="T29">
            <v>8.82</v>
          </cell>
          <cell r="U29">
            <v>8.82</v>
          </cell>
          <cell r="V29">
            <v>100</v>
          </cell>
          <cell r="W29">
            <v>46041</v>
          </cell>
          <cell r="X29">
            <v>6.9801761129999997</v>
          </cell>
          <cell r="Y29">
            <v>126.35784337</v>
          </cell>
          <cell r="Z29">
            <v>45686</v>
          </cell>
          <cell r="AA29">
            <v>1.0024397195999999</v>
          </cell>
          <cell r="AB29">
            <v>46022</v>
          </cell>
          <cell r="AC29">
            <v>202202.38500000001</v>
          </cell>
          <cell r="AD29">
            <v>1779084.5682000001</v>
          </cell>
          <cell r="AE29">
            <v>8.7985340437000001</v>
          </cell>
          <cell r="AF29">
            <v>46021</v>
          </cell>
          <cell r="AG29">
            <v>13.739545997</v>
          </cell>
          <cell r="AH29">
            <v>1.1499999999999999</v>
          </cell>
          <cell r="AI29">
            <v>0.09</v>
          </cell>
          <cell r="AJ29">
            <v>0.34129692848999998</v>
          </cell>
          <cell r="AK29">
            <v>0.23419063600000001</v>
          </cell>
          <cell r="AL29">
            <v>3.1369457186999998</v>
          </cell>
          <cell r="AM29">
            <v>3.5025617044000001</v>
          </cell>
          <cell r="AN29">
            <v>20.319236759999999</v>
          </cell>
          <cell r="AO29">
            <v>1.1467889908</v>
          </cell>
          <cell r="AP29">
            <v>-5.0520231071000001</v>
          </cell>
          <cell r="AQ29">
            <v>1.0309278352</v>
          </cell>
          <cell r="AR29">
            <v>8.73</v>
          </cell>
          <cell r="AS29">
            <v>73.470204472999995</v>
          </cell>
          <cell r="AT29">
            <v>40.428303765000003</v>
          </cell>
          <cell r="AU29">
            <v>1.1467889908</v>
          </cell>
          <cell r="AV29">
            <v>0.13839497806000001</v>
          </cell>
          <cell r="AW29">
            <v>6.9738480696999998</v>
          </cell>
          <cell r="AX29">
            <v>-0.57471264353999996</v>
          </cell>
          <cell r="AY29">
            <v>10</v>
          </cell>
          <cell r="AZ29">
            <v>5</v>
          </cell>
          <cell r="BA29">
            <v>1.0416666667000001</v>
          </cell>
          <cell r="BB29">
            <v>0.86091213493999996</v>
          </cell>
          <cell r="BC29">
            <v>0.77620106463000005</v>
          </cell>
          <cell r="BD29">
            <v>-1.4986111548000001</v>
          </cell>
          <cell r="BE29" t="str">
            <v>Bovespa</v>
          </cell>
          <cell r="BF29" t="str">
            <v>FII - Fundos de Investimento Imobiliário</v>
          </cell>
          <cell r="BG29">
            <v>0.09</v>
          </cell>
        </row>
        <row r="30">
          <cell r="G30" t="str">
            <v>TVRI11</v>
          </cell>
          <cell r="H30" t="str">
            <v>14410722000129</v>
          </cell>
          <cell r="I30" t="str">
            <v>Tradicional</v>
          </cell>
          <cell r="J30" t="str">
            <v>https://fnet.bm</v>
          </cell>
          <cell r="K30">
            <v>100</v>
          </cell>
          <cell r="L30">
            <v>1.0529999999999999</v>
          </cell>
          <cell r="M30">
            <v>1111.2142795</v>
          </cell>
          <cell r="N30">
            <v>948.84426442999995</v>
          </cell>
          <cell r="O30">
            <v>792.31629824000004</v>
          </cell>
          <cell r="P30">
            <v>46041</v>
          </cell>
          <cell r="Q30">
            <v>1587511.4868000001</v>
          </cell>
          <cell r="R30">
            <v>1356675.9818</v>
          </cell>
          <cell r="S30">
            <v>230835.505</v>
          </cell>
          <cell r="T30">
            <v>99.72</v>
          </cell>
          <cell r="U30">
            <v>99.91</v>
          </cell>
          <cell r="V30">
            <v>99.809828846000002</v>
          </cell>
          <cell r="W30">
            <v>46038</v>
          </cell>
          <cell r="X30">
            <v>71.743688421000002</v>
          </cell>
          <cell r="Y30">
            <v>138.99480525000001</v>
          </cell>
          <cell r="Z30">
            <v>45701</v>
          </cell>
          <cell r="AA30">
            <v>0.95659744611999997</v>
          </cell>
          <cell r="AB30">
            <v>46022</v>
          </cell>
          <cell r="AC30">
            <v>15919.69</v>
          </cell>
          <cell r="AD30">
            <v>1659539.7501999999</v>
          </cell>
          <cell r="AE30">
            <v>104.2444765</v>
          </cell>
          <cell r="AF30">
            <v>46021</v>
          </cell>
          <cell r="AG30">
            <v>14.644449658999999</v>
          </cell>
          <cell r="AH30">
            <v>12.48</v>
          </cell>
          <cell r="AI30">
            <v>1.05</v>
          </cell>
          <cell r="AJ30">
            <v>-0.19017115409999999</v>
          </cell>
          <cell r="AK30">
            <v>-0.29727744658999999</v>
          </cell>
          <cell r="AL30">
            <v>3.9647812400000002</v>
          </cell>
          <cell r="AM30">
            <v>10.119281773999999</v>
          </cell>
          <cell r="AN30">
            <v>34.089885025000001</v>
          </cell>
          <cell r="AO30">
            <v>0.29166247623000002</v>
          </cell>
          <cell r="AP30">
            <v>8.7186251581</v>
          </cell>
          <cell r="AQ30">
            <v>0.47355163733</v>
          </cell>
          <cell r="AR30">
            <v>99.25</v>
          </cell>
          <cell r="AS30">
            <v>61.241673390000003</v>
          </cell>
          <cell r="AT30">
            <v>28.199772681999999</v>
          </cell>
          <cell r="AU30">
            <v>0.29166247623000002</v>
          </cell>
          <cell r="AV30">
            <v>-0.71673153651999999</v>
          </cell>
          <cell r="AW30">
            <v>6.1034846885</v>
          </cell>
          <cell r="AX30">
            <v>-1.0842726786000001</v>
          </cell>
          <cell r="AY30">
            <v>10</v>
          </cell>
          <cell r="AZ30">
            <v>7</v>
          </cell>
          <cell r="BA30">
            <v>1.0832559579000001</v>
          </cell>
          <cell r="BB30">
            <v>1.8772456343999999</v>
          </cell>
          <cell r="BC30">
            <v>1.0701851951000001</v>
          </cell>
          <cell r="BD30">
            <v>8.5320771121999996</v>
          </cell>
          <cell r="BE30" t="str">
            <v>Bovespa</v>
          </cell>
          <cell r="BF30" t="str">
            <v>FII - Fundos de Investimento Imobiliário</v>
          </cell>
          <cell r="BG30">
            <v>1.05</v>
          </cell>
        </row>
        <row r="31">
          <cell r="G31" t="str">
            <v>RBVA11</v>
          </cell>
          <cell r="H31" t="str">
            <v>15576907000170</v>
          </cell>
          <cell r="I31" t="str">
            <v>Tradicional</v>
          </cell>
          <cell r="J31" t="str">
            <v>https://fnet.bm</v>
          </cell>
          <cell r="K31">
            <v>100</v>
          </cell>
          <cell r="L31">
            <v>1.0289999999999999</v>
          </cell>
          <cell r="M31">
            <v>2017.4954604</v>
          </cell>
          <cell r="N31">
            <v>2189.6348122999998</v>
          </cell>
          <cell r="O31">
            <v>2550.2958687999999</v>
          </cell>
          <cell r="P31">
            <v>46041</v>
          </cell>
          <cell r="Q31">
            <v>1550500.4865000001</v>
          </cell>
          <cell r="R31">
            <v>1263821.8467000001</v>
          </cell>
          <cell r="S31">
            <v>286678.6398</v>
          </cell>
          <cell r="T31">
            <v>9.93</v>
          </cell>
          <cell r="U31">
            <v>10.458437801000001</v>
          </cell>
          <cell r="V31">
            <v>94.947258746000003</v>
          </cell>
          <cell r="W31">
            <v>46017</v>
          </cell>
          <cell r="X31">
            <v>6.8610390491000004</v>
          </cell>
          <cell r="Y31">
            <v>144.73026504000001</v>
          </cell>
          <cell r="Z31">
            <v>45701</v>
          </cell>
          <cell r="AA31">
            <v>0.92271738120000002</v>
          </cell>
          <cell r="AB31">
            <v>46022</v>
          </cell>
          <cell r="AC31">
            <v>156143.04999999999</v>
          </cell>
          <cell r="AD31">
            <v>1680363.3681000001</v>
          </cell>
          <cell r="AE31">
            <v>10.761691718</v>
          </cell>
          <cell r="AF31">
            <v>46021</v>
          </cell>
          <cell r="AG31">
            <v>13.343217197</v>
          </cell>
          <cell r="AH31">
            <v>1.08</v>
          </cell>
          <cell r="AI31">
            <v>0.09</v>
          </cell>
          <cell r="AJ31">
            <v>0</v>
          </cell>
          <cell r="AK31">
            <v>-0.10710629248</v>
          </cell>
          <cell r="AL31">
            <v>6.9288688064000001E-2</v>
          </cell>
          <cell r="AM31">
            <v>8.5570987787000004</v>
          </cell>
          <cell r="AN31">
            <v>38.762784705000001</v>
          </cell>
          <cell r="AO31">
            <v>-3.4046692607</v>
          </cell>
          <cell r="AP31">
            <v>13.391524838</v>
          </cell>
          <cell r="AQ31">
            <v>0.20181634700000001</v>
          </cell>
          <cell r="AR31">
            <v>9.91</v>
          </cell>
          <cell r="AS31">
            <v>55.534284960000001</v>
          </cell>
          <cell r="AT31">
            <v>22.492384252000001</v>
          </cell>
          <cell r="AU31">
            <v>-3.4046692607</v>
          </cell>
          <cell r="AV31">
            <v>-4.4130632734999997</v>
          </cell>
          <cell r="AW31">
            <v>7.7906976744999996</v>
          </cell>
          <cell r="AX31">
            <v>-3.4046692607</v>
          </cell>
          <cell r="AY31">
            <v>9</v>
          </cell>
          <cell r="AZ31">
            <v>8</v>
          </cell>
          <cell r="BA31">
            <v>0.89910089910000002</v>
          </cell>
          <cell r="BB31">
            <v>1.9203607297</v>
          </cell>
          <cell r="BC31">
            <v>1.3590663780000001</v>
          </cell>
          <cell r="BD31">
            <v>9.5806765951999999</v>
          </cell>
          <cell r="BE31" t="str">
            <v>Bovespa</v>
          </cell>
          <cell r="BF31" t="str">
            <v>FII - Fundos de Investimento Imobiliário</v>
          </cell>
          <cell r="BG31">
            <v>0.09</v>
          </cell>
        </row>
        <row r="32">
          <cell r="G32" t="str">
            <v>MCCI11</v>
          </cell>
          <cell r="H32" t="str">
            <v>23648935000184</v>
          </cell>
          <cell r="I32" t="str">
            <v>Tradicional</v>
          </cell>
          <cell r="J32" t="str">
            <v>https://fnet.bm</v>
          </cell>
          <cell r="K32">
            <v>100</v>
          </cell>
          <cell r="L32">
            <v>1.0209999999999999</v>
          </cell>
          <cell r="M32">
            <v>3161.6227093000002</v>
          </cell>
          <cell r="N32">
            <v>4019.9614886999998</v>
          </cell>
          <cell r="O32">
            <v>4608.0137305999997</v>
          </cell>
          <cell r="P32">
            <v>46041</v>
          </cell>
          <cell r="Q32">
            <v>1538782.9775</v>
          </cell>
          <cell r="R32">
            <v>1295576.2334</v>
          </cell>
          <cell r="S32">
            <v>243206.74416</v>
          </cell>
          <cell r="T32">
            <v>90.73</v>
          </cell>
          <cell r="U32">
            <v>91.663045745999995</v>
          </cell>
          <cell r="V32">
            <v>98.982091705000002</v>
          </cell>
          <cell r="W32">
            <v>46024</v>
          </cell>
          <cell r="X32">
            <v>63.229995015999997</v>
          </cell>
          <cell r="Y32">
            <v>143.49202460000001</v>
          </cell>
          <cell r="Z32">
            <v>45686</v>
          </cell>
          <cell r="AA32">
            <v>0.95466743037000001</v>
          </cell>
          <cell r="AB32">
            <v>46022</v>
          </cell>
          <cell r="AC32">
            <v>16960.024000000001</v>
          </cell>
          <cell r="AD32">
            <v>1611852.3881000001</v>
          </cell>
          <cell r="AE32">
            <v>95.038331792999998</v>
          </cell>
          <cell r="AF32">
            <v>46035</v>
          </cell>
          <cell r="AG32">
            <v>14.923419295</v>
          </cell>
          <cell r="AH32">
            <v>11.4</v>
          </cell>
          <cell r="AI32">
            <v>1</v>
          </cell>
          <cell r="AJ32">
            <v>-0.18701870194</v>
          </cell>
          <cell r="AK32">
            <v>-0.29412499443000001</v>
          </cell>
          <cell r="AL32">
            <v>4.0929464176000003</v>
          </cell>
          <cell r="AM32">
            <v>7.0089838518000001</v>
          </cell>
          <cell r="AN32">
            <v>35.659039354999997</v>
          </cell>
          <cell r="AO32">
            <v>0.20395934353</v>
          </cell>
          <cell r="AP32">
            <v>10.287779487</v>
          </cell>
          <cell r="AQ32">
            <v>6.1857077708000002E-2</v>
          </cell>
          <cell r="AR32">
            <v>90.673911767999996</v>
          </cell>
          <cell r="AS32">
            <v>62.219759113999999</v>
          </cell>
          <cell r="AT32">
            <v>29.177858405999999</v>
          </cell>
          <cell r="AU32">
            <v>0.20395934353</v>
          </cell>
          <cell r="AV32">
            <v>-0.80443466922999995</v>
          </cell>
          <cell r="AW32">
            <v>9.2791989441999991</v>
          </cell>
          <cell r="AX32">
            <v>-3.6037109277999999</v>
          </cell>
          <cell r="AY32">
            <v>9</v>
          </cell>
          <cell r="AZ32">
            <v>6</v>
          </cell>
          <cell r="BA32">
            <v>1.1348161597999999</v>
          </cell>
          <cell r="BB32">
            <v>2.4657474324000002</v>
          </cell>
          <cell r="BC32">
            <v>0.90854250514000001</v>
          </cell>
          <cell r="BD32">
            <v>15.227252472</v>
          </cell>
          <cell r="BE32" t="str">
            <v>Bovespa</v>
          </cell>
          <cell r="BF32" t="str">
            <v>FII - Fundos de Investimento Imobiliário</v>
          </cell>
          <cell r="BG32">
            <v>1</v>
          </cell>
        </row>
        <row r="33">
          <cell r="G33" t="str">
            <v>HGCR11</v>
          </cell>
          <cell r="H33" t="str">
            <v>11160521000122</v>
          </cell>
          <cell r="I33" t="str">
            <v>Tradicional</v>
          </cell>
          <cell r="J33" t="str">
            <v>https://fnet.bm</v>
          </cell>
          <cell r="K33">
            <v>100</v>
          </cell>
          <cell r="L33">
            <v>1.0129999999999999</v>
          </cell>
          <cell r="M33">
            <v>2937.4075920999999</v>
          </cell>
          <cell r="N33">
            <v>3371.1011211999999</v>
          </cell>
          <cell r="O33">
            <v>3306.3891893999999</v>
          </cell>
          <cell r="P33">
            <v>46041</v>
          </cell>
          <cell r="Q33">
            <v>1527625.9424999999</v>
          </cell>
          <cell r="R33">
            <v>1400889.1111999999</v>
          </cell>
          <cell r="S33">
            <v>126736.83130999999</v>
          </cell>
          <cell r="T33">
            <v>99.08</v>
          </cell>
          <cell r="U33">
            <v>99.08</v>
          </cell>
          <cell r="V33">
            <v>100</v>
          </cell>
          <cell r="W33">
            <v>46041</v>
          </cell>
          <cell r="X33">
            <v>77.123487456000007</v>
          </cell>
          <cell r="Y33">
            <v>128.46929420000001</v>
          </cell>
          <cell r="Z33">
            <v>45685</v>
          </cell>
          <cell r="AA33">
            <v>1.0068941312999999</v>
          </cell>
          <cell r="AB33">
            <v>46022</v>
          </cell>
          <cell r="AC33">
            <v>15418.106</v>
          </cell>
          <cell r="AD33">
            <v>1517166.3981000001</v>
          </cell>
          <cell r="AE33">
            <v>98.401606400000006</v>
          </cell>
          <cell r="AF33">
            <v>46021</v>
          </cell>
          <cell r="AG33">
            <v>13.702399294999999</v>
          </cell>
          <cell r="AH33">
            <v>12.45</v>
          </cell>
          <cell r="AI33">
            <v>1</v>
          </cell>
          <cell r="AJ33">
            <v>0.53779807203999996</v>
          </cell>
          <cell r="AK33">
            <v>0.43069177954999999</v>
          </cell>
          <cell r="AL33">
            <v>4.8510924963999997</v>
          </cell>
          <cell r="AM33">
            <v>9.4990292483999994</v>
          </cell>
          <cell r="AN33">
            <v>24.425466539999999</v>
          </cell>
          <cell r="AO33">
            <v>2.1338006391</v>
          </cell>
          <cell r="AP33">
            <v>-0.94579332654000003</v>
          </cell>
          <cell r="AQ33">
            <v>1.2466789291</v>
          </cell>
          <cell r="AR33">
            <v>97.86</v>
          </cell>
          <cell r="AS33">
            <v>75.413975153999999</v>
          </cell>
          <cell r="AT33">
            <v>42.372074445999999</v>
          </cell>
          <cell r="AU33">
            <v>2.1338006391</v>
          </cell>
          <cell r="AV33">
            <v>1.1254066263</v>
          </cell>
          <cell r="AW33">
            <v>9.5200362237</v>
          </cell>
          <cell r="AX33">
            <v>-1.7230376515000001</v>
          </cell>
          <cell r="AY33">
            <v>9</v>
          </cell>
          <cell r="AZ33">
            <v>7</v>
          </cell>
          <cell r="BA33">
            <v>1.0474494606</v>
          </cell>
          <cell r="BB33">
            <v>1.3174398502</v>
          </cell>
          <cell r="BC33">
            <v>0.87281536517000002</v>
          </cell>
          <cell r="BD33">
            <v>3.3029395056999999</v>
          </cell>
          <cell r="BE33" t="str">
            <v>Bovespa</v>
          </cell>
          <cell r="BF33" t="str">
            <v>FII - Fundos de Investimento Imobiliário</v>
          </cell>
          <cell r="BG33">
            <v>1</v>
          </cell>
        </row>
        <row r="34">
          <cell r="G34" t="str">
            <v>HFOF11</v>
          </cell>
          <cell r="H34" t="str">
            <v>18307582000119</v>
          </cell>
          <cell r="I34" t="str">
            <v>Tradicional</v>
          </cell>
          <cell r="J34" t="str">
            <v>https://fnet.bm</v>
          </cell>
          <cell r="K34">
            <v>100</v>
          </cell>
          <cell r="L34">
            <v>1.008</v>
          </cell>
          <cell r="M34">
            <v>1702.5748277</v>
          </cell>
          <cell r="N34">
            <v>1724.9267849</v>
          </cell>
          <cell r="O34">
            <v>1740.5127053000001</v>
          </cell>
          <cell r="P34">
            <v>46041</v>
          </cell>
          <cell r="Q34">
            <v>1490189.2664999999</v>
          </cell>
          <cell r="R34">
            <v>1232874.8115000001</v>
          </cell>
          <cell r="S34">
            <v>257314.45498000001</v>
          </cell>
          <cell r="T34">
            <v>6.59</v>
          </cell>
          <cell r="U34">
            <v>6.59</v>
          </cell>
          <cell r="V34">
            <v>100</v>
          </cell>
          <cell r="W34">
            <v>46041</v>
          </cell>
          <cell r="X34">
            <v>4.6066521256000001</v>
          </cell>
          <cell r="Y34">
            <v>143.05399714000001</v>
          </cell>
          <cell r="Z34">
            <v>45698</v>
          </cell>
          <cell r="AA34">
            <v>0.84313917218000001</v>
          </cell>
          <cell r="AB34">
            <v>46022</v>
          </cell>
          <cell r="AC34">
            <v>226128.872</v>
          </cell>
          <cell r="AD34">
            <v>1767429.7620999999</v>
          </cell>
          <cell r="AE34">
            <v>7.8160287381</v>
          </cell>
          <cell r="AF34">
            <v>46021</v>
          </cell>
          <cell r="AG34">
            <v>12.560747663000001</v>
          </cell>
          <cell r="AH34">
            <v>0.67200000000000004</v>
          </cell>
          <cell r="AI34">
            <v>5.6000000000000001E-2</v>
          </cell>
          <cell r="AJ34">
            <v>0.61068702288999999</v>
          </cell>
          <cell r="AK34">
            <v>0.50358073039999995</v>
          </cell>
          <cell r="AL34">
            <v>4.3349496780000001</v>
          </cell>
          <cell r="AM34">
            <v>9.4900444935999992</v>
          </cell>
          <cell r="AN34">
            <v>38.014671796999998</v>
          </cell>
          <cell r="AO34">
            <v>0.24338302410000001</v>
          </cell>
          <cell r="AP34">
            <v>12.643411929999999</v>
          </cell>
          <cell r="AQ34">
            <v>1.2288786482</v>
          </cell>
          <cell r="AR34">
            <v>6.51</v>
          </cell>
          <cell r="AS34">
            <v>5.3272020224999999</v>
          </cell>
          <cell r="AT34">
            <v>-27.714698685999998</v>
          </cell>
          <cell r="AU34">
            <v>0.24338302410000001</v>
          </cell>
          <cell r="AV34">
            <v>-0.76501098864999995</v>
          </cell>
          <cell r="AW34">
            <v>10.682819383</v>
          </cell>
          <cell r="AX34">
            <v>-1.3921113688</v>
          </cell>
          <cell r="AY34">
            <v>11</v>
          </cell>
          <cell r="AZ34">
            <v>7</v>
          </cell>
          <cell r="BA34">
            <v>0.87912087912000003</v>
          </cell>
          <cell r="BB34">
            <v>1.8795088635999999</v>
          </cell>
          <cell r="BC34">
            <v>1.1419950873</v>
          </cell>
          <cell r="BD34">
            <v>11.964461172</v>
          </cell>
          <cell r="BE34" t="str">
            <v>Bovespa</v>
          </cell>
          <cell r="BF34" t="str">
            <v>FII - Fundos de Investimento Imobiliário</v>
          </cell>
          <cell r="BG34">
            <v>5.6000000000000001E-2</v>
          </cell>
        </row>
        <row r="35">
          <cell r="G35" t="str">
            <v>VILG11</v>
          </cell>
          <cell r="H35" t="str">
            <v>24853044000122</v>
          </cell>
          <cell r="I35" t="str">
            <v>Tradicional</v>
          </cell>
          <cell r="J35" t="str">
            <v>https://fnet.bm</v>
          </cell>
          <cell r="K35">
            <v>100</v>
          </cell>
          <cell r="L35">
            <v>1.0069999999999999</v>
          </cell>
          <cell r="M35">
            <v>2083.3177965999998</v>
          </cell>
          <cell r="N35">
            <v>3486.4988027999998</v>
          </cell>
          <cell r="O35">
            <v>2744.1464418</v>
          </cell>
          <cell r="P35">
            <v>46041</v>
          </cell>
          <cell r="Q35">
            <v>1518186.3970999999</v>
          </cell>
          <cell r="R35">
            <v>1074413.4494</v>
          </cell>
          <cell r="S35">
            <v>443772.94764000003</v>
          </cell>
          <cell r="T35">
            <v>101.23</v>
          </cell>
          <cell r="U35">
            <v>101.7</v>
          </cell>
          <cell r="V35">
            <v>99.537856441000002</v>
          </cell>
          <cell r="W35">
            <v>46038</v>
          </cell>
          <cell r="X35">
            <v>63.199722749999999</v>
          </cell>
          <cell r="Y35">
            <v>160.17475329999999</v>
          </cell>
          <cell r="Z35">
            <v>45686</v>
          </cell>
          <cell r="AA35">
            <v>0.89361265669000001</v>
          </cell>
          <cell r="AB35">
            <v>46022</v>
          </cell>
          <cell r="AC35">
            <v>14997.396000000001</v>
          </cell>
          <cell r="AD35">
            <v>1698931.1708</v>
          </cell>
          <cell r="AE35">
            <v>113.28174376</v>
          </cell>
          <cell r="AF35">
            <v>46021</v>
          </cell>
          <cell r="AG35">
            <v>11.711334450000001</v>
          </cell>
          <cell r="AH35">
            <v>8.39</v>
          </cell>
          <cell r="AI35">
            <v>0.74</v>
          </cell>
          <cell r="AJ35">
            <v>-0.46214355943000002</v>
          </cell>
          <cell r="AK35">
            <v>-0.56924985191999999</v>
          </cell>
          <cell r="AL35">
            <v>3.0186944374000002</v>
          </cell>
          <cell r="AM35">
            <v>17.561786151</v>
          </cell>
          <cell r="AN35">
            <v>55.881962588999997</v>
          </cell>
          <cell r="AO35">
            <v>2.5010125557</v>
          </cell>
          <cell r="AP35">
            <v>30.510702722000001</v>
          </cell>
          <cell r="AQ35">
            <v>1.5040609645</v>
          </cell>
          <cell r="AR35">
            <v>99.73</v>
          </cell>
          <cell r="AS35">
            <v>27.031014656</v>
          </cell>
          <cell r="AT35">
            <v>-6.0108860522000001</v>
          </cell>
          <cell r="AU35">
            <v>2.5010125557</v>
          </cell>
          <cell r="AV35">
            <v>1.4926185429000001</v>
          </cell>
          <cell r="AW35">
            <v>8.8000000000000007</v>
          </cell>
          <cell r="AX35">
            <v>-3.7002231880999998</v>
          </cell>
          <cell r="AY35">
            <v>9</v>
          </cell>
          <cell r="AZ35">
            <v>9</v>
          </cell>
          <cell r="BA35">
            <v>0.74747474746999998</v>
          </cell>
          <cell r="BB35">
            <v>2.9104751427000002</v>
          </cell>
          <cell r="BC35">
            <v>1.5558452281999999</v>
          </cell>
          <cell r="BD35">
            <v>23.896970417999999</v>
          </cell>
          <cell r="BE35" t="str">
            <v>Bovespa</v>
          </cell>
          <cell r="BF35" t="str">
            <v>FII - Fundos de Investimento Imobiliário</v>
          </cell>
          <cell r="BG35">
            <v>0.74</v>
          </cell>
        </row>
        <row r="36">
          <cell r="G36" t="str">
            <v>PMLL11</v>
          </cell>
          <cell r="H36" t="str">
            <v>26499833000132</v>
          </cell>
          <cell r="I36" t="str">
            <v>Tradicional</v>
          </cell>
          <cell r="J36" t="str">
            <v>https://fnet.bm</v>
          </cell>
          <cell r="K36">
            <v>100</v>
          </cell>
          <cell r="L36">
            <v>0.97399999999999998</v>
          </cell>
          <cell r="M36">
            <v>2997.0974679999999</v>
          </cell>
          <cell r="N36">
            <v>4448.3313428000001</v>
          </cell>
          <cell r="O36">
            <v>4808.4014635000003</v>
          </cell>
          <cell r="P36">
            <v>46041</v>
          </cell>
          <cell r="Q36">
            <v>1468119.7649999999</v>
          </cell>
          <cell r="R36">
            <v>1201488.1484000001</v>
          </cell>
          <cell r="S36">
            <v>266631.61660000001</v>
          </cell>
          <cell r="T36">
            <v>105</v>
          </cell>
          <cell r="U36">
            <v>105.54</v>
          </cell>
          <cell r="V36">
            <v>99.488345651000003</v>
          </cell>
          <cell r="W36">
            <v>46038</v>
          </cell>
          <cell r="X36">
            <v>82.609551092000004</v>
          </cell>
          <cell r="Y36">
            <v>127.10394694999999</v>
          </cell>
          <cell r="Z36">
            <v>45693</v>
          </cell>
          <cell r="AA36">
            <v>0.89502455981999995</v>
          </cell>
          <cell r="AB36">
            <v>46022</v>
          </cell>
          <cell r="AC36">
            <v>13982.093000000001</v>
          </cell>
          <cell r="AD36">
            <v>1640312.2672999999</v>
          </cell>
          <cell r="AE36">
            <v>117.31521649</v>
          </cell>
          <cell r="AF36">
            <v>46021</v>
          </cell>
          <cell r="AG36">
            <v>11.069114470000001</v>
          </cell>
          <cell r="AH36">
            <v>10.25</v>
          </cell>
          <cell r="AI36">
            <v>0.86</v>
          </cell>
          <cell r="AJ36">
            <v>-0.51165434906999996</v>
          </cell>
          <cell r="AK36">
            <v>-0.61876064155999999</v>
          </cell>
          <cell r="AL36">
            <v>1.8815400426</v>
          </cell>
          <cell r="AM36">
            <v>7.0884238119000003</v>
          </cell>
          <cell r="AN36">
            <v>25.651737690000001</v>
          </cell>
          <cell r="AO36">
            <v>0.59398352169000002</v>
          </cell>
          <cell r="AP36">
            <v>0.28047782343</v>
          </cell>
          <cell r="AQ36">
            <v>0.96153846152</v>
          </cell>
          <cell r="AR36">
            <v>104</v>
          </cell>
          <cell r="AS36">
            <v>54.215809348999997</v>
          </cell>
          <cell r="AT36">
            <v>21.173908641000001</v>
          </cell>
          <cell r="AU36">
            <v>0.59398352169000002</v>
          </cell>
          <cell r="AV36">
            <v>-0.41441049107</v>
          </cell>
          <cell r="AW36">
            <v>6.9811922219999998</v>
          </cell>
          <cell r="AX36">
            <v>-3.2594653679999999</v>
          </cell>
          <cell r="AY36">
            <v>10</v>
          </cell>
          <cell r="AZ36">
            <v>5</v>
          </cell>
          <cell r="BA36">
            <v>0.82763930324000001</v>
          </cell>
          <cell r="BB36">
            <v>1.1586893094999999</v>
          </cell>
          <cell r="BC36">
            <v>0.69876585846000006</v>
          </cell>
          <cell r="BD36">
            <v>2.6314783048999999</v>
          </cell>
          <cell r="BE36" t="str">
            <v>Bovespa</v>
          </cell>
          <cell r="BF36" t="str">
            <v>FII - Fundos de Investimento Imobiliário</v>
          </cell>
          <cell r="BG36">
            <v>0.86</v>
          </cell>
        </row>
        <row r="37">
          <cell r="G37" t="str">
            <v>HGRE11</v>
          </cell>
          <cell r="H37" t="str">
            <v>09072017000129</v>
          </cell>
          <cell r="I37" t="str">
            <v>Tradicional</v>
          </cell>
          <cell r="J37" t="str">
            <v>https://fnet.bm</v>
          </cell>
          <cell r="K37">
            <v>100</v>
          </cell>
          <cell r="L37">
            <v>0.97399999999999998</v>
          </cell>
          <cell r="M37">
            <v>1730.8828272999999</v>
          </cell>
          <cell r="N37">
            <v>2342.623803</v>
          </cell>
          <cell r="O37">
            <v>2315.3986871000002</v>
          </cell>
          <cell r="P37">
            <v>46041</v>
          </cell>
          <cell r="Q37">
            <v>1468003.0167</v>
          </cell>
          <cell r="R37">
            <v>1165231.8262</v>
          </cell>
          <cell r="S37">
            <v>302771.19053999998</v>
          </cell>
          <cell r="T37">
            <v>124.22</v>
          </cell>
          <cell r="U37">
            <v>124.96988146</v>
          </cell>
          <cell r="V37">
            <v>99.399950250000003</v>
          </cell>
          <cell r="W37">
            <v>46017</v>
          </cell>
          <cell r="X37">
            <v>83.527556219000004</v>
          </cell>
          <cell r="Y37">
            <v>148.71738816000001</v>
          </cell>
          <cell r="Z37">
            <v>45685</v>
          </cell>
          <cell r="AA37">
            <v>0.84087844422000002</v>
          </cell>
          <cell r="AB37">
            <v>46022</v>
          </cell>
          <cell r="AC37">
            <v>11817.767</v>
          </cell>
          <cell r="AD37">
            <v>1745796.9423</v>
          </cell>
          <cell r="AE37">
            <v>147.72646492999999</v>
          </cell>
          <cell r="AF37">
            <v>46021</v>
          </cell>
          <cell r="AG37">
            <v>12.728194726</v>
          </cell>
          <cell r="AH37">
            <v>12.55</v>
          </cell>
          <cell r="AI37">
            <v>1.5</v>
          </cell>
          <cell r="AJ37">
            <v>-0.14469453381</v>
          </cell>
          <cell r="AK37">
            <v>-0.2518008263</v>
          </cell>
          <cell r="AL37">
            <v>1.3958044241000001</v>
          </cell>
          <cell r="AM37">
            <v>9.5095256179999996</v>
          </cell>
          <cell r="AN37">
            <v>40.557539577</v>
          </cell>
          <cell r="AO37">
            <v>1.3958044241000001</v>
          </cell>
          <cell r="AP37">
            <v>15.186279710000001</v>
          </cell>
          <cell r="AQ37">
            <v>-6.4360418401E-2</v>
          </cell>
          <cell r="AR37">
            <v>124.3</v>
          </cell>
          <cell r="AS37">
            <v>27.374225516999999</v>
          </cell>
          <cell r="AT37">
            <v>-5.6676751915999999</v>
          </cell>
          <cell r="AU37">
            <v>1.3958044241000001</v>
          </cell>
          <cell r="AV37">
            <v>0.38741041134999998</v>
          </cell>
          <cell r="AW37">
            <v>10.016810046</v>
          </cell>
          <cell r="AX37">
            <v>-5.2488070893999996</v>
          </cell>
          <cell r="AY37">
            <v>9</v>
          </cell>
          <cell r="AZ37">
            <v>9</v>
          </cell>
          <cell r="BA37">
            <v>1.2095798726</v>
          </cell>
          <cell r="BB37">
            <v>1.7387349789</v>
          </cell>
          <cell r="BC37">
            <v>1.7804435601999999</v>
          </cell>
          <cell r="BD37">
            <v>8.2242321898000004</v>
          </cell>
          <cell r="BE37" t="str">
            <v>Bovespa</v>
          </cell>
          <cell r="BF37" t="str">
            <v>FII - Fundos de Investimento Imobiliário</v>
          </cell>
          <cell r="BG37">
            <v>1.5</v>
          </cell>
        </row>
        <row r="38">
          <cell r="G38" t="str">
            <v>PCIP11</v>
          </cell>
          <cell r="H38" t="str">
            <v>28729197000113</v>
          </cell>
          <cell r="I38" t="str">
            <v>Tradicional</v>
          </cell>
          <cell r="J38" t="str">
            <v>https://fnet.bm</v>
          </cell>
          <cell r="K38">
            <v>100</v>
          </cell>
          <cell r="L38">
            <v>0.96099999999999997</v>
          </cell>
          <cell r="M38">
            <v>2593.3863975999998</v>
          </cell>
          <cell r="N38">
            <v>3345.7208787</v>
          </cell>
          <cell r="O38">
            <v>4205.0710141</v>
          </cell>
          <cell r="P38">
            <v>46041</v>
          </cell>
          <cell r="Q38">
            <v>1448546.8511000001</v>
          </cell>
          <cell r="R38">
            <v>906031.66211999999</v>
          </cell>
          <cell r="S38">
            <v>542515.18892999995</v>
          </cell>
          <cell r="T38">
            <v>85.15</v>
          </cell>
          <cell r="U38">
            <v>85.4</v>
          </cell>
          <cell r="V38">
            <v>99.707259953000005</v>
          </cell>
          <cell r="W38">
            <v>46038</v>
          </cell>
          <cell r="X38">
            <v>65.558564885999999</v>
          </cell>
          <cell r="Y38">
            <v>129.88386818999999</v>
          </cell>
          <cell r="Z38">
            <v>45694</v>
          </cell>
          <cell r="AA38">
            <v>0.91901168541</v>
          </cell>
          <cell r="AB38">
            <v>46022</v>
          </cell>
          <cell r="AC38">
            <v>17011.706999999999</v>
          </cell>
          <cell r="AD38">
            <v>1576200.6882</v>
          </cell>
          <cell r="AE38">
            <v>92.653881721000005</v>
          </cell>
          <cell r="AF38">
            <v>46031</v>
          </cell>
          <cell r="AG38">
            <v>14.412443796</v>
          </cell>
          <cell r="AH38">
            <v>11.86</v>
          </cell>
          <cell r="AI38">
            <v>0.88</v>
          </cell>
          <cell r="AJ38">
            <v>-0.29274004682999999</v>
          </cell>
          <cell r="AK38">
            <v>-0.39984633931000002</v>
          </cell>
          <cell r="AL38">
            <v>2.1300933287000001</v>
          </cell>
          <cell r="AM38">
            <v>8.3785022364999993</v>
          </cell>
          <cell r="AN38">
            <v>19.261454369999999</v>
          </cell>
          <cell r="AO38">
            <v>1.6595033428999999</v>
          </cell>
          <cell r="AP38">
            <v>-6.1098054972</v>
          </cell>
          <cell r="AQ38">
            <v>0.79308712120000002</v>
          </cell>
          <cell r="AR38">
            <v>84.48</v>
          </cell>
          <cell r="AS38">
            <v>55.156620713999999</v>
          </cell>
          <cell r="AT38">
            <v>22.114720005999999</v>
          </cell>
          <cell r="AU38">
            <v>1.6595033428999999</v>
          </cell>
          <cell r="AV38">
            <v>0.65110933010000005</v>
          </cell>
          <cell r="AW38">
            <v>10.285666341000001</v>
          </cell>
          <cell r="AX38">
            <v>-1.7511754987000001</v>
          </cell>
          <cell r="AY38">
            <v>9</v>
          </cell>
          <cell r="AZ38">
            <v>6</v>
          </cell>
          <cell r="BA38">
            <v>1.0445103858</v>
          </cell>
          <cell r="BB38">
            <v>0.47609239170000001</v>
          </cell>
          <cell r="BC38">
            <v>1.0506366412999999</v>
          </cell>
          <cell r="BD38">
            <v>-6.1839908658000002</v>
          </cell>
          <cell r="BE38" t="str">
            <v>Bovespa</v>
          </cell>
          <cell r="BF38" t="str">
            <v>FII - Fundos de Investimento Imobiliário</v>
          </cell>
          <cell r="BG38">
            <v>0.88</v>
          </cell>
        </row>
        <row r="39">
          <cell r="G39" t="str">
            <v>VGIR11</v>
          </cell>
          <cell r="H39" t="str">
            <v>29852732000191</v>
          </cell>
          <cell r="I39" t="str">
            <v>Tradicional</v>
          </cell>
          <cell r="J39" t="str">
            <v>https://fnet.bm</v>
          </cell>
          <cell r="K39">
            <v>100</v>
          </cell>
          <cell r="L39">
            <v>0.94499999999999995</v>
          </cell>
          <cell r="M39">
            <v>5154.1142861999997</v>
          </cell>
          <cell r="N39">
            <v>5007.4885462000002</v>
          </cell>
          <cell r="O39">
            <v>4530.2885206000001</v>
          </cell>
          <cell r="P39">
            <v>46041</v>
          </cell>
          <cell r="Q39">
            <v>1424487.5482999999</v>
          </cell>
          <cell r="R39">
            <v>1320755.6344999999</v>
          </cell>
          <cell r="S39">
            <v>103731.91377</v>
          </cell>
          <cell r="T39">
            <v>9.75</v>
          </cell>
          <cell r="U39">
            <v>9.75</v>
          </cell>
          <cell r="V39">
            <v>100</v>
          </cell>
          <cell r="W39">
            <v>46041</v>
          </cell>
          <cell r="X39">
            <v>7.5956466734000001</v>
          </cell>
          <cell r="Y39">
            <v>128.36300080000001</v>
          </cell>
          <cell r="Z39">
            <v>45687</v>
          </cell>
          <cell r="AA39">
            <v>0.99313822524999995</v>
          </cell>
          <cell r="AB39">
            <v>46022</v>
          </cell>
          <cell r="AC39">
            <v>146101.28700000001</v>
          </cell>
          <cell r="AD39">
            <v>1434329.5948000001</v>
          </cell>
          <cell r="AE39">
            <v>9.8173645441000001</v>
          </cell>
          <cell r="AF39">
            <v>46035</v>
          </cell>
          <cell r="AG39">
            <v>16.482300885000001</v>
          </cell>
          <cell r="AH39">
            <v>1.49</v>
          </cell>
          <cell r="AI39">
            <v>0.13</v>
          </cell>
          <cell r="AJ39">
            <v>0</v>
          </cell>
          <cell r="AK39">
            <v>-0.10710629248</v>
          </cell>
          <cell r="AL39">
            <v>2.9292831263000001</v>
          </cell>
          <cell r="AM39">
            <v>7.7095789004000004</v>
          </cell>
          <cell r="AN39">
            <v>26.233083748999999</v>
          </cell>
          <cell r="AO39">
            <v>0.52096826165999999</v>
          </cell>
          <cell r="AP39">
            <v>0.86182388203000004</v>
          </cell>
          <cell r="AQ39">
            <v>0.62333177319999999</v>
          </cell>
          <cell r="AR39">
            <v>9.6896016343000007</v>
          </cell>
          <cell r="AS39">
            <v>125.57429629000001</v>
          </cell>
          <cell r="AT39">
            <v>92.532395582999996</v>
          </cell>
          <cell r="AU39">
            <v>0.52096826165999999</v>
          </cell>
          <cell r="AV39">
            <v>-0.48742575109000003</v>
          </cell>
          <cell r="AW39">
            <v>5.3421856523000004</v>
          </cell>
          <cell r="AX39">
            <v>-0.31178053849999998</v>
          </cell>
          <cell r="AY39">
            <v>10</v>
          </cell>
          <cell r="AZ39">
            <v>7</v>
          </cell>
          <cell r="BA39">
            <v>1.3541666667000001</v>
          </cell>
          <cell r="BB39">
            <v>1.4057675679999999</v>
          </cell>
          <cell r="BC39">
            <v>0.34007838521</v>
          </cell>
          <cell r="BD39">
            <v>8.1868538138000009</v>
          </cell>
          <cell r="BE39" t="str">
            <v>Bovespa</v>
          </cell>
          <cell r="BF39" t="str">
            <v>FII - Fundos de Investimento Imobiliário</v>
          </cell>
          <cell r="BG39">
            <v>0.13</v>
          </cell>
        </row>
        <row r="40">
          <cell r="G40" t="str">
            <v>RBRR11</v>
          </cell>
          <cell r="H40" t="str">
            <v>29467977000103</v>
          </cell>
          <cell r="I40" t="str">
            <v>Tradicional</v>
          </cell>
          <cell r="J40" t="str">
            <v>https://fnet.bm</v>
          </cell>
          <cell r="K40">
            <v>100</v>
          </cell>
          <cell r="L40">
            <v>0.94199999999999995</v>
          </cell>
          <cell r="M40">
            <v>2897.9758407999998</v>
          </cell>
          <cell r="N40">
            <v>3953.8614296999999</v>
          </cell>
          <cell r="O40">
            <v>4519.2560141000004</v>
          </cell>
          <cell r="P40">
            <v>46041</v>
          </cell>
          <cell r="Q40">
            <v>1420568.9663</v>
          </cell>
          <cell r="R40">
            <v>1189820.023</v>
          </cell>
          <cell r="S40">
            <v>230748.94323</v>
          </cell>
          <cell r="T40">
            <v>87.15</v>
          </cell>
          <cell r="U40">
            <v>87.15</v>
          </cell>
          <cell r="V40">
            <v>100</v>
          </cell>
          <cell r="W40">
            <v>46041</v>
          </cell>
          <cell r="X40">
            <v>65.467252379000001</v>
          </cell>
          <cell r="Y40">
            <v>133.11999026999999</v>
          </cell>
          <cell r="Z40">
            <v>45686</v>
          </cell>
          <cell r="AA40">
            <v>0.93102055613000001</v>
          </cell>
          <cell r="AB40">
            <v>46022</v>
          </cell>
          <cell r="AC40">
            <v>16300.275</v>
          </cell>
          <cell r="AD40">
            <v>1525819.1206</v>
          </cell>
          <cell r="AE40">
            <v>93.606955749999997</v>
          </cell>
          <cell r="AF40">
            <v>46034</v>
          </cell>
          <cell r="AG40">
            <v>13.414325486999999</v>
          </cell>
          <cell r="AH40">
            <v>10.6</v>
          </cell>
          <cell r="AI40">
            <v>0.8</v>
          </cell>
          <cell r="AJ40">
            <v>0.16090104582</v>
          </cell>
          <cell r="AK40">
            <v>5.379475333E-2</v>
          </cell>
          <cell r="AL40">
            <v>6.4058563166000004</v>
          </cell>
          <cell r="AM40">
            <v>5.5899201568999999</v>
          </cell>
          <cell r="AN40">
            <v>25.000041487000001</v>
          </cell>
          <cell r="AO40">
            <v>0.43974058626000001</v>
          </cell>
          <cell r="AP40">
            <v>-0.37121837958999998</v>
          </cell>
          <cell r="AQ40">
            <v>0.63510392610999999</v>
          </cell>
          <cell r="AR40">
            <v>86.6</v>
          </cell>
          <cell r="AS40">
            <v>65.416572923999993</v>
          </cell>
          <cell r="AT40">
            <v>32.374672216</v>
          </cell>
          <cell r="AU40">
            <v>0.43974058626000001</v>
          </cell>
          <cell r="AV40">
            <v>-0.56865342648999995</v>
          </cell>
          <cell r="AW40">
            <v>8.8994896113999999</v>
          </cell>
          <cell r="AX40">
            <v>-2.4601127611</v>
          </cell>
          <cell r="AY40">
            <v>10</v>
          </cell>
          <cell r="AZ40">
            <v>6</v>
          </cell>
          <cell r="BA40">
            <v>0.96781998548000003</v>
          </cell>
          <cell r="BB40">
            <v>1.4853284874999999</v>
          </cell>
          <cell r="BC40">
            <v>1.0042690838999999</v>
          </cell>
          <cell r="BD40">
            <v>4.8535752355000001</v>
          </cell>
          <cell r="BE40" t="str">
            <v>Bovespa</v>
          </cell>
          <cell r="BF40" t="str">
            <v>FII - Fundos de Investimento Imobiliário</v>
          </cell>
          <cell r="BG40">
            <v>0.8</v>
          </cell>
        </row>
        <row r="41">
          <cell r="G41" t="str">
            <v>JSRE11</v>
          </cell>
          <cell r="H41" t="str">
            <v>13371132000171</v>
          </cell>
          <cell r="I41" t="str">
            <v>Tradicional</v>
          </cell>
          <cell r="J41" t="str">
            <v>https://fnet.bm</v>
          </cell>
          <cell r="K41">
            <v>100</v>
          </cell>
          <cell r="L41">
            <v>0.91600000000000004</v>
          </cell>
          <cell r="M41">
            <v>1988.0159696000001</v>
          </cell>
          <cell r="N41">
            <v>2747.6034410000002</v>
          </cell>
          <cell r="O41">
            <v>3188.2916541</v>
          </cell>
          <cell r="P41">
            <v>46041</v>
          </cell>
          <cell r="Q41">
            <v>1381027.3119999999</v>
          </cell>
          <cell r="R41">
            <v>1098591.6512</v>
          </cell>
          <cell r="S41">
            <v>282435.66080000001</v>
          </cell>
          <cell r="T41">
            <v>66.5</v>
          </cell>
          <cell r="U41">
            <v>66.84</v>
          </cell>
          <cell r="V41">
            <v>99.491322561000004</v>
          </cell>
          <cell r="W41">
            <v>46035</v>
          </cell>
          <cell r="X41">
            <v>47.035600129000002</v>
          </cell>
          <cell r="Y41">
            <v>141.38227176000001</v>
          </cell>
          <cell r="Z41">
            <v>45699</v>
          </cell>
          <cell r="AA41">
            <v>0.62809646588000001</v>
          </cell>
          <cell r="AB41">
            <v>46022</v>
          </cell>
          <cell r="AC41">
            <v>20767.328000000001</v>
          </cell>
          <cell r="AD41">
            <v>2198750.3306</v>
          </cell>
          <cell r="AE41">
            <v>105.87545641</v>
          </cell>
          <cell r="AF41">
            <v>46021</v>
          </cell>
          <cell r="AG41">
            <v>10.888468809000001</v>
          </cell>
          <cell r="AH41">
            <v>5.76</v>
          </cell>
          <cell r="AI41">
            <v>0.48</v>
          </cell>
          <cell r="AJ41">
            <v>0.13552175878</v>
          </cell>
          <cell r="AK41">
            <v>2.8415466295E-2</v>
          </cell>
          <cell r="AL41">
            <v>2.4214623298000002</v>
          </cell>
          <cell r="AM41">
            <v>9.3919695749999992</v>
          </cell>
          <cell r="AN41">
            <v>37.93720501</v>
          </cell>
          <cell r="AO41">
            <v>0.75757575759999995</v>
          </cell>
          <cell r="AP41">
            <v>12.565945142</v>
          </cell>
          <cell r="AQ41">
            <v>-0.10515247104</v>
          </cell>
          <cell r="AR41">
            <v>66.569999999999993</v>
          </cell>
          <cell r="AS41">
            <v>1.4948166577999999</v>
          </cell>
          <cell r="AT41">
            <v>-31.547084049999999</v>
          </cell>
          <cell r="AU41">
            <v>0.75757575759999995</v>
          </cell>
          <cell r="AV41">
            <v>-0.25081825515</v>
          </cell>
          <cell r="AW41">
            <v>7.8761359811</v>
          </cell>
          <cell r="AX41">
            <v>-2.8783517650000001</v>
          </cell>
          <cell r="AY41">
            <v>10</v>
          </cell>
          <cell r="AZ41">
            <v>7</v>
          </cell>
          <cell r="BA41">
            <v>0.73394495413000005</v>
          </cell>
          <cell r="BB41">
            <v>1.5038086017000001</v>
          </cell>
          <cell r="BC41">
            <v>1.5593405898999999</v>
          </cell>
          <cell r="BD41">
            <v>2.9754616881999998</v>
          </cell>
          <cell r="BE41" t="str">
            <v>Bovespa</v>
          </cell>
          <cell r="BF41" t="str">
            <v>FII - Fundos de Investimento Imobiliário</v>
          </cell>
          <cell r="BG41">
            <v>0.48</v>
          </cell>
        </row>
        <row r="42">
          <cell r="G42" t="str">
            <v>GARE11</v>
          </cell>
          <cell r="H42" t="str">
            <v>37295919000160</v>
          </cell>
          <cell r="I42" t="str">
            <v>Tradicional</v>
          </cell>
          <cell r="J42" t="str">
            <v>https://fnet.bm</v>
          </cell>
          <cell r="K42">
            <v>100</v>
          </cell>
          <cell r="L42">
            <v>0.874</v>
          </cell>
          <cell r="M42">
            <v>6647.9713904999999</v>
          </cell>
          <cell r="N42">
            <v>8947.4169043000002</v>
          </cell>
          <cell r="O42">
            <v>15460.11673</v>
          </cell>
          <cell r="P42">
            <v>46041</v>
          </cell>
          <cell r="Q42">
            <v>2582434.8912999998</v>
          </cell>
          <cell r="R42">
            <v>1200309.9351999999</v>
          </cell>
          <cell r="S42">
            <v>1382124.9561000001</v>
          </cell>
          <cell r="T42">
            <v>8.93</v>
          </cell>
          <cell r="U42">
            <v>9.0731113685999993</v>
          </cell>
          <cell r="V42">
            <v>98.422686960999997</v>
          </cell>
          <cell r="W42">
            <v>45989</v>
          </cell>
          <cell r="X42">
            <v>6.9960912614000001</v>
          </cell>
          <cell r="Y42">
            <v>127.64270313</v>
          </cell>
          <cell r="Z42">
            <v>45678</v>
          </cell>
          <cell r="AA42">
            <v>0.95766017523000002</v>
          </cell>
          <cell r="AB42">
            <v>46022</v>
          </cell>
          <cell r="AC42">
            <v>289186.43800000002</v>
          </cell>
          <cell r="AD42">
            <v>2696608.8369999998</v>
          </cell>
          <cell r="AE42">
            <v>9.3248108577999993</v>
          </cell>
          <cell r="AF42">
            <v>46021</v>
          </cell>
          <cell r="AG42">
            <v>12.235872235</v>
          </cell>
          <cell r="AH42">
            <v>0.996</v>
          </cell>
          <cell r="AI42">
            <v>8.3000000000000004E-2</v>
          </cell>
          <cell r="AJ42">
            <v>-0.11185682332999999</v>
          </cell>
          <cell r="AK42">
            <v>-0.21896311582</v>
          </cell>
          <cell r="AL42">
            <v>-8.2423004369000005E-2</v>
          </cell>
          <cell r="AM42">
            <v>2.6628674112000001</v>
          </cell>
          <cell r="AN42">
            <v>22.938426609</v>
          </cell>
          <cell r="AO42">
            <v>-0.52356020951000004</v>
          </cell>
          <cell r="AP42">
            <v>-2.4328332576</v>
          </cell>
          <cell r="AQ42">
            <v>-0.55679287307000003</v>
          </cell>
          <cell r="AR42">
            <v>8.98</v>
          </cell>
          <cell r="AS42">
            <v>40.772122502999999</v>
          </cell>
          <cell r="AT42">
            <v>7.7302217946000003</v>
          </cell>
          <cell r="AU42">
            <v>-0.52356020951000004</v>
          </cell>
          <cell r="AV42">
            <v>-1.5319542223</v>
          </cell>
          <cell r="AW42">
            <v>9.3967370684000002</v>
          </cell>
          <cell r="AX42">
            <v>-1.0592988969999999</v>
          </cell>
          <cell r="AY42">
            <v>9</v>
          </cell>
          <cell r="AZ42">
            <v>7</v>
          </cell>
          <cell r="BA42">
            <v>0.92017738359000001</v>
          </cell>
          <cell r="BB42">
            <v>1.4154273042000001</v>
          </cell>
          <cell r="BC42">
            <v>0.78896084805</v>
          </cell>
          <cell r="BD42">
            <v>2.7607567947999998</v>
          </cell>
          <cell r="BE42" t="str">
            <v>Bovespa</v>
          </cell>
          <cell r="BF42" t="str">
            <v>FII - Fundos de Investimento Imobiliário</v>
          </cell>
          <cell r="BG42">
            <v>8.3000000000000004E-2</v>
          </cell>
        </row>
        <row r="43">
          <cell r="G43" t="str">
            <v>BRCR11</v>
          </cell>
          <cell r="H43" t="str">
            <v>08924783000101</v>
          </cell>
          <cell r="I43" t="str">
            <v>Tradicional</v>
          </cell>
          <cell r="J43" t="str">
            <v>https://fnet.bm</v>
          </cell>
          <cell r="K43">
            <v>100</v>
          </cell>
          <cell r="L43">
            <v>0.86899999999999999</v>
          </cell>
          <cell r="M43">
            <v>1659.9008812</v>
          </cell>
          <cell r="N43">
            <v>2480.4345675</v>
          </cell>
          <cell r="O43">
            <v>2674.0202371</v>
          </cell>
          <cell r="P43">
            <v>46041</v>
          </cell>
          <cell r="Q43">
            <v>1310865.9203999999</v>
          </cell>
          <cell r="R43">
            <v>1058868.5294999999</v>
          </cell>
          <cell r="S43">
            <v>251997.39092000001</v>
          </cell>
          <cell r="T43">
            <v>49.21</v>
          </cell>
          <cell r="U43">
            <v>49.21</v>
          </cell>
          <cell r="V43">
            <v>100</v>
          </cell>
          <cell r="W43">
            <v>46041</v>
          </cell>
          <cell r="X43">
            <v>34.710326574</v>
          </cell>
          <cell r="Y43">
            <v>141.77337080000001</v>
          </cell>
          <cell r="Z43">
            <v>45681</v>
          </cell>
          <cell r="AA43">
            <v>0.56822737954000002</v>
          </cell>
          <cell r="AB43">
            <v>46022</v>
          </cell>
          <cell r="AC43">
            <v>26638.202000000001</v>
          </cell>
          <cell r="AD43">
            <v>2306939.0310999998</v>
          </cell>
          <cell r="AE43">
            <v>86.602655507999998</v>
          </cell>
          <cell r="AF43">
            <v>46030</v>
          </cell>
          <cell r="AG43">
            <v>12.855345912000001</v>
          </cell>
          <cell r="AH43">
            <v>5.1100000000000003</v>
          </cell>
          <cell r="AI43">
            <v>0.41</v>
          </cell>
          <cell r="AJ43">
            <v>0.69572334778</v>
          </cell>
          <cell r="AK43">
            <v>0.58861705528999997</v>
          </cell>
          <cell r="AL43">
            <v>10.494115569</v>
          </cell>
          <cell r="AM43">
            <v>23.587947269000001</v>
          </cell>
          <cell r="AN43">
            <v>39.704727906999999</v>
          </cell>
          <cell r="AO43">
            <v>8.0173160252999995</v>
          </cell>
          <cell r="AP43">
            <v>14.333468039</v>
          </cell>
          <cell r="AQ43">
            <v>3.1656184487000001</v>
          </cell>
          <cell r="AR43">
            <v>47.7</v>
          </cell>
          <cell r="AS43">
            <v>-4.9432659041000004</v>
          </cell>
          <cell r="AT43">
            <v>-37.985166612</v>
          </cell>
          <cell r="AU43">
            <v>8.0173160252999995</v>
          </cell>
          <cell r="AV43">
            <v>7.0089220126000003</v>
          </cell>
          <cell r="AW43">
            <v>9.4602443931</v>
          </cell>
          <cell r="AX43">
            <v>-5.5913006276999999</v>
          </cell>
          <cell r="AY43">
            <v>8</v>
          </cell>
          <cell r="AZ43">
            <v>7</v>
          </cell>
          <cell r="BA43">
            <v>0.91273374889000003</v>
          </cell>
          <cell r="BB43">
            <v>1.6206199737</v>
          </cell>
          <cell r="BC43">
            <v>1.1897173460999999</v>
          </cell>
          <cell r="BD43">
            <v>13.64239094</v>
          </cell>
          <cell r="BE43" t="str">
            <v>Bovespa</v>
          </cell>
          <cell r="BF43" t="str">
            <v>FII - Fundos de Investimento Imobiliário</v>
          </cell>
          <cell r="BG43">
            <v>0.41</v>
          </cell>
        </row>
        <row r="44">
          <cell r="G44" t="str">
            <v>RBRY11</v>
          </cell>
          <cell r="H44" t="str">
            <v>30166700000111</v>
          </cell>
          <cell r="I44" t="str">
            <v>Tradicional</v>
          </cell>
          <cell r="J44" t="str">
            <v>https://fnet.bm</v>
          </cell>
          <cell r="K44">
            <v>100</v>
          </cell>
          <cell r="L44">
            <v>0.83</v>
          </cell>
          <cell r="M44">
            <v>3295.8810850999998</v>
          </cell>
          <cell r="N44">
            <v>4892.4861866000001</v>
          </cell>
          <cell r="O44">
            <v>4321.6883787999996</v>
          </cell>
          <cell r="P44">
            <v>46041</v>
          </cell>
          <cell r="Q44">
            <v>1250901.3955000001</v>
          </cell>
          <cell r="R44">
            <v>1066254.2520000001</v>
          </cell>
          <cell r="S44">
            <v>184647.14352000001</v>
          </cell>
          <cell r="T44">
            <v>97.96</v>
          </cell>
          <cell r="U44">
            <v>98.222923574999996</v>
          </cell>
          <cell r="V44">
            <v>99.732319539000002</v>
          </cell>
          <cell r="W44">
            <v>46027</v>
          </cell>
          <cell r="X44">
            <v>68.309197983999994</v>
          </cell>
          <cell r="Y44">
            <v>143.40674885999999</v>
          </cell>
          <cell r="Z44">
            <v>45686</v>
          </cell>
          <cell r="AA44">
            <v>0.97673544189999995</v>
          </cell>
          <cell r="AB44">
            <v>46022</v>
          </cell>
          <cell r="AC44">
            <v>12769.512000000001</v>
          </cell>
          <cell r="AD44">
            <v>1280696.2272999999</v>
          </cell>
          <cell r="AE44">
            <v>100.29327881</v>
          </cell>
          <cell r="AF44">
            <v>46034</v>
          </cell>
          <cell r="AG44">
            <v>16.676646707</v>
          </cell>
          <cell r="AH44">
            <v>13.925000000000001</v>
          </cell>
          <cell r="AI44">
            <v>1.25</v>
          </cell>
          <cell r="AJ44">
            <v>0.57494866522999999</v>
          </cell>
          <cell r="AK44">
            <v>0.46784237275000001</v>
          </cell>
          <cell r="AL44">
            <v>4.2708475852000003</v>
          </cell>
          <cell r="AM44">
            <v>7.1886040794000001</v>
          </cell>
          <cell r="AN44">
            <v>36.210649724</v>
          </cell>
          <cell r="AO44">
            <v>1.4455127579</v>
          </cell>
          <cell r="AP44">
            <v>10.839389856</v>
          </cell>
          <cell r="AQ44">
            <v>0.29691819382000001</v>
          </cell>
          <cell r="AR44">
            <v>97.67</v>
          </cell>
          <cell r="AS44">
            <v>80.526153816999994</v>
          </cell>
          <cell r="AT44">
            <v>47.484253109000001</v>
          </cell>
          <cell r="AU44">
            <v>1.4455127579</v>
          </cell>
          <cell r="AV44">
            <v>0.43711874513999999</v>
          </cell>
          <cell r="AW44">
            <v>7.9103747391999999</v>
          </cell>
          <cell r="AX44">
            <v>-1.1314609305000001</v>
          </cell>
          <cell r="AY44">
            <v>10</v>
          </cell>
          <cell r="AZ44">
            <v>9</v>
          </cell>
          <cell r="BA44">
            <v>1.3137151865000001</v>
          </cell>
          <cell r="BB44">
            <v>2.73938653</v>
          </cell>
          <cell r="BC44">
            <v>0.82659488552000004</v>
          </cell>
          <cell r="BD44">
            <v>13.397746832999999</v>
          </cell>
          <cell r="BE44" t="str">
            <v>Bovespa</v>
          </cell>
          <cell r="BF44" t="str">
            <v>FII - Fundos de Investimento Imobiliário</v>
          </cell>
          <cell r="BG44">
            <v>1.25</v>
          </cell>
        </row>
        <row r="45">
          <cell r="G45" t="str">
            <v>VRTA11</v>
          </cell>
          <cell r="H45" t="str">
            <v>11664201000100</v>
          </cell>
          <cell r="I45" t="str">
            <v>Tradicional</v>
          </cell>
          <cell r="J45" t="str">
            <v>https://fnet.bm</v>
          </cell>
          <cell r="K45">
            <v>100</v>
          </cell>
          <cell r="L45">
            <v>0.82699999999999996</v>
          </cell>
          <cell r="M45">
            <v>1460.3619282</v>
          </cell>
          <cell r="N45">
            <v>1420.3070852000001</v>
          </cell>
          <cell r="O45">
            <v>1428.5958740999999</v>
          </cell>
          <cell r="P45">
            <v>46041</v>
          </cell>
          <cell r="Q45">
            <v>1247082.0715000001</v>
          </cell>
          <cell r="R45">
            <v>1177228.0120000001</v>
          </cell>
          <cell r="S45">
            <v>69854.059519999995</v>
          </cell>
          <cell r="T45">
            <v>79.98</v>
          </cell>
          <cell r="U45">
            <v>81.75</v>
          </cell>
          <cell r="V45">
            <v>97.834862384999994</v>
          </cell>
          <cell r="W45">
            <v>46021</v>
          </cell>
          <cell r="X45">
            <v>65.421986402000002</v>
          </cell>
          <cell r="Y45">
            <v>122.25247871000001</v>
          </cell>
          <cell r="Z45">
            <v>45701</v>
          </cell>
          <cell r="AA45">
            <v>0.94843078921000001</v>
          </cell>
          <cell r="AB45">
            <v>46022</v>
          </cell>
          <cell r="AC45">
            <v>15592.424000000001</v>
          </cell>
          <cell r="AD45">
            <v>1314889.9062999999</v>
          </cell>
          <cell r="AE45">
            <v>84.328768013000001</v>
          </cell>
          <cell r="AF45">
            <v>46021</v>
          </cell>
          <cell r="AG45">
            <v>13.509933774</v>
          </cell>
          <cell r="AH45">
            <v>10.199999999999999</v>
          </cell>
          <cell r="AI45">
            <v>0.85</v>
          </cell>
          <cell r="AJ45">
            <v>-0.14981273407000001</v>
          </cell>
          <cell r="AK45">
            <v>-0.25691902655999999</v>
          </cell>
          <cell r="AL45">
            <v>1.7393885562</v>
          </cell>
          <cell r="AM45">
            <v>8.6239980461000005</v>
          </cell>
          <cell r="AN45">
            <v>20.488946844000001</v>
          </cell>
          <cell r="AO45">
            <v>-2.1651376146999999</v>
          </cell>
          <cell r="AP45">
            <v>-4.8823130234000001</v>
          </cell>
          <cell r="AQ45">
            <v>0.11265490047</v>
          </cell>
          <cell r="AR45">
            <v>79.89</v>
          </cell>
          <cell r="AS45">
            <v>29.539482377999999</v>
          </cell>
          <cell r="AT45">
            <v>-3.5024183301999998</v>
          </cell>
          <cell r="AU45">
            <v>-2.1651376146999999</v>
          </cell>
          <cell r="AV45">
            <v>-3.1735316275000001</v>
          </cell>
          <cell r="AW45">
            <v>7.8188226081999996</v>
          </cell>
          <cell r="AX45">
            <v>-4.3472875897999996</v>
          </cell>
          <cell r="AY45">
            <v>6</v>
          </cell>
          <cell r="AZ45">
            <v>4</v>
          </cell>
          <cell r="BA45">
            <v>1.070124638</v>
          </cell>
          <cell r="BB45">
            <v>0.46727936975000001</v>
          </cell>
          <cell r="BC45">
            <v>0.97699574063000005</v>
          </cell>
          <cell r="BD45">
            <v>-6.0104403116</v>
          </cell>
          <cell r="BE45" t="str">
            <v>Bovespa</v>
          </cell>
          <cell r="BF45" t="str">
            <v>FII - Fundos de Investimento Imobiliário</v>
          </cell>
          <cell r="BG45">
            <v>0.85</v>
          </cell>
        </row>
        <row r="46">
          <cell r="G46" t="str">
            <v>RBRX11</v>
          </cell>
          <cell r="H46" t="str">
            <v>41088458000121</v>
          </cell>
          <cell r="I46" t="str">
            <v>Tradicional</v>
          </cell>
          <cell r="J46" t="str">
            <v>https://fnet.bm</v>
          </cell>
          <cell r="K46">
            <v>100</v>
          </cell>
          <cell r="L46">
            <v>0.80900000000000005</v>
          </cell>
          <cell r="M46">
            <v>1062.0564188000001</v>
          </cell>
          <cell r="N46">
            <v>2673.2994889000001</v>
          </cell>
          <cell r="O46">
            <v>3219.4518665000001</v>
          </cell>
          <cell r="P46">
            <v>46041</v>
          </cell>
          <cell r="Q46">
            <v>1219131.3356999999</v>
          </cell>
          <cell r="R46">
            <v>210111.53867000001</v>
          </cell>
          <cell r="S46">
            <v>1009019.7969</v>
          </cell>
          <cell r="T46">
            <v>8.33</v>
          </cell>
          <cell r="U46">
            <v>8.3492473117999992</v>
          </cell>
          <cell r="V46">
            <v>99.769472491000002</v>
          </cell>
          <cell r="W46">
            <v>46036</v>
          </cell>
          <cell r="X46">
            <v>5.9603125971999997</v>
          </cell>
          <cell r="Y46">
            <v>139.75777049000001</v>
          </cell>
          <cell r="Z46">
            <v>45686</v>
          </cell>
          <cell r="AA46">
            <v>0.84036135441000004</v>
          </cell>
          <cell r="AB46">
            <v>46022</v>
          </cell>
          <cell r="AC46">
            <v>146354.302</v>
          </cell>
          <cell r="AD46">
            <v>1450722.7507</v>
          </cell>
          <cell r="AE46">
            <v>9.9124025114999998</v>
          </cell>
          <cell r="AF46">
            <v>46037</v>
          </cell>
          <cell r="AG46">
            <v>14.813027784000001</v>
          </cell>
          <cell r="AH46">
            <v>1.0561688810000001</v>
          </cell>
          <cell r="AI46">
            <v>0.09</v>
          </cell>
          <cell r="AJ46">
            <v>0.36144578315999998</v>
          </cell>
          <cell r="AK46">
            <v>0.25433949068</v>
          </cell>
          <cell r="AL46">
            <v>3.1929347826000001</v>
          </cell>
          <cell r="AM46">
            <v>12.135960892</v>
          </cell>
          <cell r="AN46">
            <v>33.485331981999998</v>
          </cell>
          <cell r="AO46">
            <v>0.84483207484</v>
          </cell>
          <cell r="AP46">
            <v>8.1140721155000008</v>
          </cell>
          <cell r="AQ46">
            <v>0.48381238958</v>
          </cell>
          <cell r="AR46">
            <v>8.2898924731000001</v>
          </cell>
          <cell r="AS46" t="str">
            <v>-</v>
          </cell>
          <cell r="AT46" t="str">
            <v>-</v>
          </cell>
          <cell r="AU46">
            <v>0.84483207484</v>
          </cell>
          <cell r="AV46">
            <v>-0.16356193792000001</v>
          </cell>
          <cell r="AW46">
            <v>11.858510418</v>
          </cell>
          <cell r="AX46">
            <v>-3.6806082670000002</v>
          </cell>
          <cell r="AY46">
            <v>11</v>
          </cell>
          <cell r="AZ46">
            <v>5</v>
          </cell>
          <cell r="BA46">
            <v>1.1029411764999999</v>
          </cell>
          <cell r="BB46">
            <v>1.9684110528000001</v>
          </cell>
          <cell r="BC46">
            <v>0.27148211453999999</v>
          </cell>
          <cell r="BD46">
            <v>20.873065070999999</v>
          </cell>
          <cell r="BE46" t="str">
            <v>Bovespa</v>
          </cell>
          <cell r="BF46" t="str">
            <v>FII - Fundos de Investimento Imobiliário</v>
          </cell>
          <cell r="BG46">
            <v>0.09</v>
          </cell>
        </row>
        <row r="47">
          <cell r="G47" t="str">
            <v>PSEC11</v>
          </cell>
          <cell r="H47" t="str">
            <v>35507457000171</v>
          </cell>
          <cell r="I47" t="str">
            <v>Tradicional</v>
          </cell>
          <cell r="J47" t="str">
            <v>https://fnet.bm</v>
          </cell>
          <cell r="K47">
            <v>100</v>
          </cell>
          <cell r="L47">
            <v>0.79</v>
          </cell>
          <cell r="M47">
            <v>1283.7272952000001</v>
          </cell>
          <cell r="N47">
            <v>2142.3323774</v>
          </cell>
          <cell r="O47">
            <v>2177.8269</v>
          </cell>
          <cell r="P47">
            <v>46041</v>
          </cell>
          <cell r="Q47">
            <v>1190439.7566</v>
          </cell>
          <cell r="R47">
            <v>617382.80096000002</v>
          </cell>
          <cell r="S47">
            <v>573056.95563999994</v>
          </cell>
          <cell r="T47">
            <v>64.7</v>
          </cell>
          <cell r="U47">
            <v>64.930000000000007</v>
          </cell>
          <cell r="V47">
            <v>99.645772370000003</v>
          </cell>
          <cell r="W47">
            <v>46037</v>
          </cell>
          <cell r="X47">
            <v>50.832980743</v>
          </cell>
          <cell r="Y47">
            <v>127.27957136000001</v>
          </cell>
          <cell r="Z47">
            <v>45698</v>
          </cell>
          <cell r="AA47">
            <v>0.85579934876999997</v>
          </cell>
          <cell r="AB47">
            <v>46022</v>
          </cell>
          <cell r="AC47">
            <v>18399.378000000001</v>
          </cell>
          <cell r="AD47">
            <v>1391026.7146999999</v>
          </cell>
          <cell r="AE47">
            <v>75.601833646000003</v>
          </cell>
          <cell r="AF47">
            <v>46031</v>
          </cell>
          <cell r="AG47">
            <v>13.814913448</v>
          </cell>
          <cell r="AH47">
            <v>8.3000000000000007</v>
          </cell>
          <cell r="AI47">
            <v>0.65</v>
          </cell>
          <cell r="AJ47">
            <v>-0.1543209878</v>
          </cell>
          <cell r="AK47">
            <v>-0.26142728029000001</v>
          </cell>
          <cell r="AL47">
            <v>2.1564336894</v>
          </cell>
          <cell r="AM47">
            <v>9.8056102162999998</v>
          </cell>
          <cell r="AN47">
            <v>22.915458229999999</v>
          </cell>
          <cell r="AO47">
            <v>1.2543551888</v>
          </cell>
          <cell r="AP47">
            <v>-2.4558016365999999</v>
          </cell>
          <cell r="AQ47">
            <v>1.2202753442000001</v>
          </cell>
          <cell r="AR47">
            <v>63.92</v>
          </cell>
          <cell r="AS47">
            <v>23.105237684999999</v>
          </cell>
          <cell r="AT47">
            <v>-9.9366630228999995</v>
          </cell>
          <cell r="AU47">
            <v>1.2543551888</v>
          </cell>
          <cell r="AV47">
            <v>0.24596117601</v>
          </cell>
          <cell r="AW47">
            <v>8.1799454191999992</v>
          </cell>
          <cell r="AX47">
            <v>-5.1138674586999997</v>
          </cell>
          <cell r="AY47">
            <v>7</v>
          </cell>
          <cell r="AZ47">
            <v>6</v>
          </cell>
          <cell r="BA47">
            <v>1.015942482</v>
          </cell>
          <cell r="BB47">
            <v>0.77279976207000001</v>
          </cell>
          <cell r="BC47">
            <v>1.04289148</v>
          </cell>
          <cell r="BD47">
            <v>-2.6024537246000001</v>
          </cell>
          <cell r="BE47" t="str">
            <v>Bovespa</v>
          </cell>
          <cell r="BF47" t="str">
            <v>FII - Fundos de Investimento Imobiliário</v>
          </cell>
          <cell r="BG47">
            <v>0.65</v>
          </cell>
        </row>
        <row r="48">
          <cell r="G48" t="str">
            <v>VGHF11</v>
          </cell>
          <cell r="H48" t="str">
            <v>36771692000119</v>
          </cell>
          <cell r="I48" t="str">
            <v>Tradicional</v>
          </cell>
          <cell r="J48" t="str">
            <v>https://fnet.bm</v>
          </cell>
          <cell r="K48">
            <v>100</v>
          </cell>
          <cell r="L48">
            <v>0.78800000000000003</v>
          </cell>
          <cell r="M48">
            <v>2869.0829764999999</v>
          </cell>
          <cell r="N48">
            <v>3082.3843173999999</v>
          </cell>
          <cell r="O48">
            <v>2781.0840628999999</v>
          </cell>
          <cell r="P48">
            <v>46041</v>
          </cell>
          <cell r="Q48">
            <v>1187643.3344000001</v>
          </cell>
          <cell r="R48">
            <v>1207409.9364</v>
          </cell>
          <cell r="S48">
            <v>-19766.601961</v>
          </cell>
          <cell r="T48">
            <v>7.21</v>
          </cell>
          <cell r="U48">
            <v>7.4999465713999998</v>
          </cell>
          <cell r="V48">
            <v>96.134018174000005</v>
          </cell>
          <cell r="W48">
            <v>45930</v>
          </cell>
          <cell r="X48">
            <v>5.9414664302000002</v>
          </cell>
          <cell r="Y48">
            <v>121.35051312</v>
          </cell>
          <cell r="Z48">
            <v>45693</v>
          </cell>
          <cell r="AA48">
            <v>0.83162352244000004</v>
          </cell>
          <cell r="AB48">
            <v>46022</v>
          </cell>
          <cell r="AC48">
            <v>164721.68299999999</v>
          </cell>
          <cell r="AD48">
            <v>1428102.1428</v>
          </cell>
          <cell r="AE48">
            <v>8.6697884384999995</v>
          </cell>
          <cell r="AF48">
            <v>46021</v>
          </cell>
          <cell r="AG48">
            <v>13.915416098</v>
          </cell>
          <cell r="AH48">
            <v>1.02</v>
          </cell>
          <cell r="AI48">
            <v>7.0000000000000007E-2</v>
          </cell>
          <cell r="AJ48">
            <v>0.41782729804000002</v>
          </cell>
          <cell r="AK48">
            <v>0.31072100554999998</v>
          </cell>
          <cell r="AL48">
            <v>2.1106427324000001</v>
          </cell>
          <cell r="AM48">
            <v>-2.0904194844999999</v>
          </cell>
          <cell r="AN48">
            <v>12.672001779</v>
          </cell>
          <cell r="AO48">
            <v>0.69832402223000001</v>
          </cell>
          <cell r="AP48">
            <v>-12.699258087</v>
          </cell>
          <cell r="AQ48">
            <v>0.13888888898000001</v>
          </cell>
          <cell r="AR48">
            <v>7.2</v>
          </cell>
          <cell r="AS48" t="str">
            <v>-</v>
          </cell>
          <cell r="AT48" t="str">
            <v>-</v>
          </cell>
          <cell r="AU48">
            <v>0.69832402223000001</v>
          </cell>
          <cell r="AV48">
            <v>-0.31006999052000001</v>
          </cell>
          <cell r="AW48">
            <v>7.7777777777999999</v>
          </cell>
          <cell r="AX48">
            <v>-5.9760956176000004</v>
          </cell>
          <cell r="AY48">
            <v>10</v>
          </cell>
          <cell r="AZ48">
            <v>5</v>
          </cell>
          <cell r="BA48">
            <v>0.98176718093000004</v>
          </cell>
          <cell r="BB48">
            <v>0.10689140659</v>
          </cell>
          <cell r="BC48">
            <v>0.92924278018999995</v>
          </cell>
          <cell r="BD48">
            <v>-10.528565464</v>
          </cell>
          <cell r="BE48" t="str">
            <v>Bovespa</v>
          </cell>
          <cell r="BF48" t="str">
            <v>FII - Fundos de Investimento Imobiliário</v>
          </cell>
          <cell r="BG48">
            <v>7.0000000000000007E-2</v>
          </cell>
        </row>
        <row r="49">
          <cell r="G49" t="str">
            <v>VCJR11</v>
          </cell>
          <cell r="H49" t="str">
            <v>32400250000105</v>
          </cell>
          <cell r="I49" t="str">
            <v>Tradicional</v>
          </cell>
          <cell r="J49" t="str">
            <v>https://fnet.bm</v>
          </cell>
          <cell r="K49">
            <v>100</v>
          </cell>
          <cell r="L49">
            <v>0.77900000000000003</v>
          </cell>
          <cell r="M49">
            <v>2026.9635679999999</v>
          </cell>
          <cell r="N49">
            <v>1906.9847574</v>
          </cell>
          <cell r="O49">
            <v>1810.4440858999999</v>
          </cell>
          <cell r="P49">
            <v>46041</v>
          </cell>
          <cell r="Q49">
            <v>1173794.8884000001</v>
          </cell>
          <cell r="R49">
            <v>1074260.8511999999</v>
          </cell>
          <cell r="S49">
            <v>99534.037200999999</v>
          </cell>
          <cell r="T49">
            <v>79.72</v>
          </cell>
          <cell r="U49">
            <v>80.53</v>
          </cell>
          <cell r="V49">
            <v>98.994163666000006</v>
          </cell>
          <cell r="W49">
            <v>46021</v>
          </cell>
          <cell r="X49">
            <v>61.313948130999997</v>
          </cell>
          <cell r="Y49">
            <v>130.01935519</v>
          </cell>
          <cell r="Z49">
            <v>45691</v>
          </cell>
          <cell r="AA49">
            <v>0.84704585530999998</v>
          </cell>
          <cell r="AB49">
            <v>46022</v>
          </cell>
          <cell r="AC49">
            <v>14723.97</v>
          </cell>
          <cell r="AD49">
            <v>1385751.2919999999</v>
          </cell>
          <cell r="AE49">
            <v>94.115329766000002</v>
          </cell>
          <cell r="AF49">
            <v>46021</v>
          </cell>
          <cell r="AG49">
            <v>16.036184210999998</v>
          </cell>
          <cell r="AH49">
            <v>11.7</v>
          </cell>
          <cell r="AI49">
            <v>0.77</v>
          </cell>
          <cell r="AJ49">
            <v>0.46628859491000002</v>
          </cell>
          <cell r="AK49">
            <v>0.35918230241999999</v>
          </cell>
          <cell r="AL49">
            <v>3.9553798244</v>
          </cell>
          <cell r="AM49">
            <v>6.7266428669999998</v>
          </cell>
          <cell r="AN49">
            <v>26.454863535000001</v>
          </cell>
          <cell r="AO49">
            <v>-1.0058363344000001</v>
          </cell>
          <cell r="AP49">
            <v>1.0836036678000001</v>
          </cell>
          <cell r="AQ49">
            <v>1.2060429097000001</v>
          </cell>
          <cell r="AR49">
            <v>78.77</v>
          </cell>
          <cell r="AS49">
            <v>44.955010029999997</v>
          </cell>
          <cell r="AT49">
            <v>11.913109321</v>
          </cell>
          <cell r="AU49">
            <v>-1.0058363344000001</v>
          </cell>
          <cell r="AV49">
            <v>-2.0142303470999998</v>
          </cell>
          <cell r="AW49">
            <v>10.27094277</v>
          </cell>
          <cell r="AX49">
            <v>-2.8105810107</v>
          </cell>
          <cell r="AY49">
            <v>6</v>
          </cell>
          <cell r="AZ49">
            <v>5</v>
          </cell>
          <cell r="BA49">
            <v>0.99457504520999995</v>
          </cell>
          <cell r="BB49">
            <v>0.70571436661999998</v>
          </cell>
          <cell r="BC49">
            <v>1.2783166358</v>
          </cell>
          <cell r="BD49">
            <v>-6.0860070477999999</v>
          </cell>
          <cell r="BE49" t="str">
            <v>Bovespa</v>
          </cell>
          <cell r="BF49" t="str">
            <v>FII - Fundos de Investimento Imobiliário</v>
          </cell>
          <cell r="BG49">
            <v>0.77</v>
          </cell>
        </row>
        <row r="50">
          <cell r="G50" t="str">
            <v>HSLG11</v>
          </cell>
          <cell r="H50" t="str">
            <v>32903621000171</v>
          </cell>
          <cell r="I50" t="str">
            <v>Tradicional</v>
          </cell>
          <cell r="J50" t="str">
            <v>https://fnet.bm</v>
          </cell>
          <cell r="K50">
            <v>100</v>
          </cell>
          <cell r="L50">
            <v>0.76700000000000002</v>
          </cell>
          <cell r="M50">
            <v>703.71923319999996</v>
          </cell>
          <cell r="N50">
            <v>1033.2936652000001</v>
          </cell>
          <cell r="O50">
            <v>640.87925471000005</v>
          </cell>
          <cell r="P50">
            <v>46041</v>
          </cell>
          <cell r="Q50">
            <v>1155484.3151</v>
          </cell>
          <cell r="R50">
            <v>951277.43437999999</v>
          </cell>
          <cell r="S50">
            <v>204206.88071</v>
          </cell>
          <cell r="T50">
            <v>91.27</v>
          </cell>
          <cell r="U50">
            <v>91.69</v>
          </cell>
          <cell r="V50">
            <v>99.541934780000005</v>
          </cell>
          <cell r="W50">
            <v>46038</v>
          </cell>
          <cell r="X50">
            <v>63.100441035000003</v>
          </cell>
          <cell r="Y50">
            <v>144.64241215999999</v>
          </cell>
          <cell r="Z50">
            <v>45693</v>
          </cell>
          <cell r="AA50">
            <v>0.83066080581000001</v>
          </cell>
          <cell r="AB50">
            <v>46022</v>
          </cell>
          <cell r="AC50">
            <v>12660.066999999999</v>
          </cell>
          <cell r="AD50">
            <v>1391042.2967000001</v>
          </cell>
          <cell r="AE50">
            <v>109.87637717</v>
          </cell>
          <cell r="AF50">
            <v>46021</v>
          </cell>
          <cell r="AG50">
            <v>10.713335107000001</v>
          </cell>
          <cell r="AH50">
            <v>8.0500000000000007</v>
          </cell>
          <cell r="AI50">
            <v>0.72</v>
          </cell>
          <cell r="AJ50">
            <v>-0.45806521966000002</v>
          </cell>
          <cell r="AK50">
            <v>-0.56517151215000005</v>
          </cell>
          <cell r="AL50">
            <v>2.5506742129000002</v>
          </cell>
          <cell r="AM50">
            <v>6.5428883900999999</v>
          </cell>
          <cell r="AN50">
            <v>33.912500346000002</v>
          </cell>
          <cell r="AO50">
            <v>-0.28405987105000002</v>
          </cell>
          <cell r="AP50">
            <v>8.5412404787000007</v>
          </cell>
          <cell r="AQ50">
            <v>-0.13130539446</v>
          </cell>
          <cell r="AR50">
            <v>91.39</v>
          </cell>
          <cell r="AS50">
            <v>27.675888224000001</v>
          </cell>
          <cell r="AT50">
            <v>-5.3660124839999996</v>
          </cell>
          <cell r="AU50">
            <v>-0.28405987105000002</v>
          </cell>
          <cell r="AV50">
            <v>-1.2924538837999999</v>
          </cell>
          <cell r="AW50">
            <v>17.552671968999999</v>
          </cell>
          <cell r="AX50">
            <v>-2.1221102546999999</v>
          </cell>
          <cell r="AY50">
            <v>6</v>
          </cell>
          <cell r="AZ50">
            <v>4</v>
          </cell>
          <cell r="BA50">
            <v>0.80267558529000005</v>
          </cell>
          <cell r="BB50">
            <v>1.7089964972</v>
          </cell>
          <cell r="BC50">
            <v>1.1310717156000001</v>
          </cell>
          <cell r="BD50">
            <v>12.579952397</v>
          </cell>
          <cell r="BE50" t="str">
            <v>Bovespa</v>
          </cell>
          <cell r="BF50" t="str">
            <v>FII - Fundos de Investimento Imobiliário</v>
          </cell>
          <cell r="BG50">
            <v>0.72</v>
          </cell>
        </row>
        <row r="51">
          <cell r="G51" t="str">
            <v>MCRE11</v>
          </cell>
          <cell r="H51" t="str">
            <v>36655973000106</v>
          </cell>
          <cell r="I51" t="str">
            <v>Tradicional</v>
          </cell>
          <cell r="J51" t="str">
            <v>https://fnet.bm</v>
          </cell>
          <cell r="K51">
            <v>100</v>
          </cell>
          <cell r="L51">
            <v>0.71799999999999997</v>
          </cell>
          <cell r="M51">
            <v>3314.7915695000002</v>
          </cell>
          <cell r="N51">
            <v>4104.8887394000003</v>
          </cell>
          <cell r="O51">
            <v>5229.5966324000001</v>
          </cell>
          <cell r="P51">
            <v>46041</v>
          </cell>
          <cell r="Q51">
            <v>1082509.5337</v>
          </cell>
          <cell r="R51">
            <v>820252.06935000001</v>
          </cell>
          <cell r="S51">
            <v>262257.46435000002</v>
          </cell>
          <cell r="T51">
            <v>9.6999999999999993</v>
          </cell>
          <cell r="U51">
            <v>9.6999999999999993</v>
          </cell>
          <cell r="V51">
            <v>100</v>
          </cell>
          <cell r="W51">
            <v>46041</v>
          </cell>
          <cell r="X51">
            <v>6.1959543200000002</v>
          </cell>
          <cell r="Y51">
            <v>156.55376878000001</v>
          </cell>
          <cell r="Z51">
            <v>45686</v>
          </cell>
          <cell r="AA51">
            <v>0.94486460810999995</v>
          </cell>
          <cell r="AB51">
            <v>46022</v>
          </cell>
          <cell r="AC51">
            <v>111598.921</v>
          </cell>
          <cell r="AD51">
            <v>1145676.8773000001</v>
          </cell>
          <cell r="AE51">
            <v>10.266021095999999</v>
          </cell>
          <cell r="AF51">
            <v>46038</v>
          </cell>
          <cell r="AG51">
            <v>17.959183672999998</v>
          </cell>
          <cell r="AH51">
            <v>1.32</v>
          </cell>
          <cell r="AI51">
            <v>0.11</v>
          </cell>
          <cell r="AJ51">
            <v>0.41407867483999999</v>
          </cell>
          <cell r="AK51">
            <v>0.30697238235000002</v>
          </cell>
          <cell r="AL51">
            <v>9.3696263827999999</v>
          </cell>
          <cell r="AM51">
            <v>15.473293124</v>
          </cell>
          <cell r="AN51">
            <v>53.571792234</v>
          </cell>
          <cell r="AO51">
            <v>6.6353857231999998</v>
          </cell>
          <cell r="AP51">
            <v>28.200532367000001</v>
          </cell>
          <cell r="AQ51">
            <v>1.4524869341</v>
          </cell>
          <cell r="AR51">
            <v>9.5611258956</v>
          </cell>
          <cell r="AS51" t="str">
            <v>-</v>
          </cell>
          <cell r="AT51" t="str">
            <v>-</v>
          </cell>
          <cell r="AU51">
            <v>6.6353857231999998</v>
          </cell>
          <cell r="AV51">
            <v>5.6269917103999996</v>
          </cell>
          <cell r="AW51">
            <v>10.997644166000001</v>
          </cell>
          <cell r="AX51">
            <v>-2.3809523810000002</v>
          </cell>
          <cell r="AY51">
            <v>11</v>
          </cell>
          <cell r="AZ51">
            <v>8</v>
          </cell>
          <cell r="BA51">
            <v>1.226309922</v>
          </cell>
          <cell r="BB51">
            <v>2.8159590539999999</v>
          </cell>
          <cell r="BC51">
            <v>1.2411245486</v>
          </cell>
          <cell r="BD51">
            <v>22.814905554999999</v>
          </cell>
          <cell r="BE51" t="str">
            <v>Bovespa</v>
          </cell>
          <cell r="BF51" t="str">
            <v>FII - Fundos de Investimento Imobiliário</v>
          </cell>
          <cell r="BG51">
            <v>0.11</v>
          </cell>
        </row>
        <row r="52">
          <cell r="G52" t="str">
            <v>GZIT11</v>
          </cell>
          <cell r="H52" t="str">
            <v>15447108000102</v>
          </cell>
          <cell r="I52" t="str">
            <v>Tradicional</v>
          </cell>
          <cell r="J52" t="str">
            <v>https://fnet.bm</v>
          </cell>
          <cell r="K52">
            <v>100</v>
          </cell>
          <cell r="L52">
            <v>0.69899999999999995</v>
          </cell>
          <cell r="M52">
            <v>609.55726175999996</v>
          </cell>
          <cell r="N52">
            <v>691.06725917999995</v>
          </cell>
          <cell r="O52">
            <v>713.31754177000005</v>
          </cell>
          <cell r="P52">
            <v>46041</v>
          </cell>
          <cell r="Q52">
            <v>1053839.3958000001</v>
          </cell>
          <cell r="R52">
            <v>924757.72054000001</v>
          </cell>
          <cell r="S52">
            <v>129081.6752</v>
          </cell>
          <cell r="T52">
            <v>48.25</v>
          </cell>
          <cell r="U52">
            <v>48.75</v>
          </cell>
          <cell r="V52">
            <v>98.974358973999998</v>
          </cell>
          <cell r="W52">
            <v>46031</v>
          </cell>
          <cell r="X52">
            <v>31.211019358000001</v>
          </cell>
          <cell r="Y52">
            <v>154.5928361</v>
          </cell>
          <cell r="Z52">
            <v>45687</v>
          </cell>
          <cell r="AA52">
            <v>0.52977595338000005</v>
          </cell>
          <cell r="AB52">
            <v>46022</v>
          </cell>
          <cell r="AC52">
            <v>21841.231</v>
          </cell>
          <cell r="AD52">
            <v>1989217.1191</v>
          </cell>
          <cell r="AE52">
            <v>91.076236457999997</v>
          </cell>
          <cell r="AF52">
            <v>46010</v>
          </cell>
          <cell r="AG52">
            <v>22.106754842000001</v>
          </cell>
          <cell r="AH52">
            <v>9.36</v>
          </cell>
          <cell r="AI52">
            <v>0.78</v>
          </cell>
          <cell r="AJ52">
            <v>-0.51546391750999998</v>
          </cell>
          <cell r="AK52">
            <v>-0.62257021000000001</v>
          </cell>
          <cell r="AL52">
            <v>4.9141117634000002</v>
          </cell>
          <cell r="AM52">
            <v>10.588015038</v>
          </cell>
          <cell r="AN52">
            <v>40.053590251999999</v>
          </cell>
          <cell r="AO52">
            <v>3.8304282334000002</v>
          </cell>
          <cell r="AP52">
            <v>14.682330385</v>
          </cell>
          <cell r="AQ52">
            <v>0.45804705387</v>
          </cell>
          <cell r="AR52">
            <v>48.03</v>
          </cell>
          <cell r="AS52" t="str">
            <v>-</v>
          </cell>
          <cell r="AT52" t="str">
            <v>-</v>
          </cell>
          <cell r="AU52">
            <v>3.8304282334000002</v>
          </cell>
          <cell r="AV52">
            <v>2.8220342207</v>
          </cell>
          <cell r="AW52">
            <v>15.143591069999999</v>
          </cell>
          <cell r="AX52">
            <v>-2.443588047</v>
          </cell>
          <cell r="AY52">
            <v>8</v>
          </cell>
          <cell r="AZ52">
            <v>5</v>
          </cell>
          <cell r="BA52">
            <v>1.667735728</v>
          </cell>
          <cell r="BB52">
            <v>1.4110857270999999</v>
          </cell>
          <cell r="BC52">
            <v>0.60143339101000004</v>
          </cell>
          <cell r="BD52">
            <v>30.124575709999998</v>
          </cell>
          <cell r="BE52" t="str">
            <v>Bovespa</v>
          </cell>
          <cell r="BF52" t="str">
            <v>FII - Fundos de Investimento Imobiliário</v>
          </cell>
          <cell r="BG52">
            <v>0</v>
          </cell>
        </row>
        <row r="53">
          <cell r="G53" t="str">
            <v>GTWR11</v>
          </cell>
          <cell r="H53" t="str">
            <v>23740527000158</v>
          </cell>
          <cell r="I53" t="str">
            <v>Tradicional</v>
          </cell>
          <cell r="J53" t="str">
            <v>https://fnet.bm</v>
          </cell>
          <cell r="K53">
            <v>100</v>
          </cell>
          <cell r="L53">
            <v>0.66100000000000003</v>
          </cell>
          <cell r="M53">
            <v>869.21994634999999</v>
          </cell>
          <cell r="N53">
            <v>902.74136983999995</v>
          </cell>
          <cell r="O53">
            <v>917.97219587999996</v>
          </cell>
          <cell r="P53">
            <v>46041</v>
          </cell>
          <cell r="Q53">
            <v>997080</v>
          </cell>
          <cell r="R53">
            <v>831480</v>
          </cell>
          <cell r="S53">
            <v>165600</v>
          </cell>
          <cell r="T53">
            <v>83.09</v>
          </cell>
          <cell r="U53">
            <v>83.25</v>
          </cell>
          <cell r="V53">
            <v>99.807807808000007</v>
          </cell>
          <cell r="W53">
            <v>46038</v>
          </cell>
          <cell r="X53">
            <v>58.653132759999998</v>
          </cell>
          <cell r="Y53">
            <v>141.66336236000001</v>
          </cell>
          <cell r="Z53">
            <v>45699</v>
          </cell>
          <cell r="AA53">
            <v>0.81938749470000005</v>
          </cell>
          <cell r="AB53">
            <v>46022</v>
          </cell>
          <cell r="AC53">
            <v>12000</v>
          </cell>
          <cell r="AD53">
            <v>1216860.1625999999</v>
          </cell>
          <cell r="AE53">
            <v>101.40501354</v>
          </cell>
          <cell r="AF53">
            <v>46021</v>
          </cell>
          <cell r="AG53">
            <v>15.095973444</v>
          </cell>
          <cell r="AH53">
            <v>10.46</v>
          </cell>
          <cell r="AI53">
            <v>0.9</v>
          </cell>
          <cell r="AJ53">
            <v>-0.19219219221</v>
          </cell>
          <cell r="AK53">
            <v>-0.29929848469999998</v>
          </cell>
          <cell r="AL53">
            <v>3.5768836236000001</v>
          </cell>
          <cell r="AM53">
            <v>11.531820181000001</v>
          </cell>
          <cell r="AN53">
            <v>37.912901372999997</v>
          </cell>
          <cell r="AO53">
            <v>1.2058465287</v>
          </cell>
          <cell r="AP53">
            <v>12.541641504999999</v>
          </cell>
          <cell r="AQ53">
            <v>1.4158427924000001</v>
          </cell>
          <cell r="AR53">
            <v>81.93</v>
          </cell>
          <cell r="AS53">
            <v>37.344288607999999</v>
          </cell>
          <cell r="AT53">
            <v>4.3023878996000002</v>
          </cell>
          <cell r="AU53">
            <v>1.2058465287</v>
          </cell>
          <cell r="AV53">
            <v>0.19745251592999999</v>
          </cell>
          <cell r="AW53">
            <v>9.8768925992999996</v>
          </cell>
          <cell r="AX53">
            <v>-1.8631129513</v>
          </cell>
          <cell r="AY53">
            <v>9</v>
          </cell>
          <cell r="AZ53">
            <v>8</v>
          </cell>
          <cell r="BA53">
            <v>1.1097410604</v>
          </cell>
          <cell r="BB53">
            <v>1.8630298771</v>
          </cell>
          <cell r="BC53">
            <v>0.75188307975000002</v>
          </cell>
          <cell r="BD53">
            <v>15.561103426000001</v>
          </cell>
          <cell r="BE53" t="str">
            <v>Bovespa</v>
          </cell>
          <cell r="BF53" t="str">
            <v>FII - Fundos de Investimento Imobiliário</v>
          </cell>
          <cell r="BG53">
            <v>0.9</v>
          </cell>
        </row>
        <row r="54">
          <cell r="G54" t="str">
            <v>VGIP11</v>
          </cell>
          <cell r="H54" t="str">
            <v>34197811000146</v>
          </cell>
          <cell r="I54" t="str">
            <v>Tradicional</v>
          </cell>
          <cell r="J54" t="str">
            <v>https://fnet.bm</v>
          </cell>
          <cell r="K54">
            <v>100</v>
          </cell>
          <cell r="L54">
            <v>0.63300000000000001</v>
          </cell>
          <cell r="M54">
            <v>1662.6129916</v>
          </cell>
          <cell r="N54">
            <v>1923.3108448999999</v>
          </cell>
          <cell r="O54">
            <v>2187.4192512</v>
          </cell>
          <cell r="P54">
            <v>46041</v>
          </cell>
          <cell r="Q54">
            <v>954767.00699999998</v>
          </cell>
          <cell r="R54">
            <v>885340.12216999999</v>
          </cell>
          <cell r="S54">
            <v>69426.884829999995</v>
          </cell>
          <cell r="T54">
            <v>81</v>
          </cell>
          <cell r="U54">
            <v>82.029110428999999</v>
          </cell>
          <cell r="V54">
            <v>98.745432659000002</v>
          </cell>
          <cell r="W54">
            <v>46013</v>
          </cell>
          <cell r="X54">
            <v>61.868388092000004</v>
          </cell>
          <cell r="Y54">
            <v>130.92308123000001</v>
          </cell>
          <cell r="Z54">
            <v>45686</v>
          </cell>
          <cell r="AA54">
            <v>0.89674582021000004</v>
          </cell>
          <cell r="AB54">
            <v>46022</v>
          </cell>
          <cell r="AC54">
            <v>11787.246999999999</v>
          </cell>
          <cell r="AD54">
            <v>1064701.9317000001</v>
          </cell>
          <cell r="AE54">
            <v>90.326598880999995</v>
          </cell>
          <cell r="AF54">
            <v>46035</v>
          </cell>
          <cell r="AG54">
            <v>15.204366928000001</v>
          </cell>
          <cell r="AH54">
            <v>11.42</v>
          </cell>
          <cell r="AI54">
            <v>0.71</v>
          </cell>
          <cell r="AJ54">
            <v>1.6821491337000001</v>
          </cell>
          <cell r="AK54">
            <v>1.5750428412999999</v>
          </cell>
          <cell r="AL54">
            <v>2.1398069068000001</v>
          </cell>
          <cell r="AM54">
            <v>6.6067792972000001</v>
          </cell>
          <cell r="AN54">
            <v>24.281929064</v>
          </cell>
          <cell r="AO54">
            <v>1.846996791</v>
          </cell>
          <cell r="AP54">
            <v>-1.0893308025999999</v>
          </cell>
          <cell r="AQ54">
            <v>0.70476401943</v>
          </cell>
          <cell r="AR54">
            <v>80.433136196000007</v>
          </cell>
          <cell r="AS54">
            <v>46.027034782000001</v>
          </cell>
          <cell r="AT54">
            <v>12.985134072999999</v>
          </cell>
          <cell r="AU54">
            <v>1.846996791</v>
          </cell>
          <cell r="AV54">
            <v>0.83860277827999996</v>
          </cell>
          <cell r="AW54">
            <v>5.6170058104000002</v>
          </cell>
          <cell r="AX54">
            <v>-5.0352472020999999</v>
          </cell>
          <cell r="AY54">
            <v>9</v>
          </cell>
          <cell r="AZ54">
            <v>7</v>
          </cell>
          <cell r="BA54">
            <v>0.88749999999999996</v>
          </cell>
          <cell r="BB54">
            <v>1.0909846375000001</v>
          </cell>
          <cell r="BC54">
            <v>0.86952038548999999</v>
          </cell>
          <cell r="BD54">
            <v>2.5279132048999999</v>
          </cell>
          <cell r="BE54" t="str">
            <v>Bovespa</v>
          </cell>
          <cell r="BF54" t="str">
            <v>FII - Fundos de Investimento Imobiliário</v>
          </cell>
          <cell r="BG54">
            <v>0.71</v>
          </cell>
        </row>
        <row r="55">
          <cell r="G55" t="str">
            <v>BTCI11</v>
          </cell>
          <cell r="H55" t="str">
            <v>09552812000114</v>
          </cell>
          <cell r="I55" t="str">
            <v>Tradicional</v>
          </cell>
          <cell r="J55" t="str">
            <v>https://fnet.bm</v>
          </cell>
          <cell r="K55">
            <v>100</v>
          </cell>
          <cell r="L55">
            <v>0.61499999999999999</v>
          </cell>
          <cell r="M55">
            <v>1610.7996224000001</v>
          </cell>
          <cell r="N55">
            <v>1797.6306969</v>
          </cell>
          <cell r="O55">
            <v>2204.5979206000002</v>
          </cell>
          <cell r="P55">
            <v>46041</v>
          </cell>
          <cell r="Q55">
            <v>926542.11132000003</v>
          </cell>
          <cell r="R55">
            <v>857872.50263999996</v>
          </cell>
          <cell r="S55">
            <v>68669.608680000005</v>
          </cell>
          <cell r="T55">
            <v>9.31</v>
          </cell>
          <cell r="U55">
            <v>9.31</v>
          </cell>
          <cell r="V55">
            <v>100</v>
          </cell>
          <cell r="W55">
            <v>46041</v>
          </cell>
          <cell r="X55">
            <v>6.9671795940000001</v>
          </cell>
          <cell r="Y55">
            <v>133.62652525999999</v>
          </cell>
          <cell r="Z55">
            <v>45686</v>
          </cell>
          <cell r="AA55">
            <v>0.92661793268000003</v>
          </cell>
          <cell r="AB55">
            <v>46022</v>
          </cell>
          <cell r="AC55">
            <v>99521.172000000006</v>
          </cell>
          <cell r="AD55">
            <v>999918.17408000003</v>
          </cell>
          <cell r="AE55">
            <v>10.047290983</v>
          </cell>
          <cell r="AF55">
            <v>46030</v>
          </cell>
          <cell r="AG55">
            <v>13.468677494</v>
          </cell>
          <cell r="AH55">
            <v>1.161</v>
          </cell>
          <cell r="AI55">
            <v>9.7000000000000003E-2</v>
          </cell>
          <cell r="AJ55">
            <v>0.64864864871000005</v>
          </cell>
          <cell r="AK55">
            <v>0.54154235622000002</v>
          </cell>
          <cell r="AL55">
            <v>1.0494428216</v>
          </cell>
          <cell r="AM55">
            <v>2.8098817478</v>
          </cell>
          <cell r="AN55">
            <v>22.775183300999998</v>
          </cell>
          <cell r="AO55">
            <v>0.72487287671</v>
          </cell>
          <cell r="AP55">
            <v>-2.5960765656999998</v>
          </cell>
          <cell r="AQ55">
            <v>0.64864864871000005</v>
          </cell>
          <cell r="AR55">
            <v>9.25</v>
          </cell>
          <cell r="AS55">
            <v>66.008512807000002</v>
          </cell>
          <cell r="AT55">
            <v>32.966612099000002</v>
          </cell>
          <cell r="AU55">
            <v>0.72487287671</v>
          </cell>
          <cell r="AV55">
            <v>-0.28352113604000001</v>
          </cell>
          <cell r="AW55">
            <v>6.3961110634000002</v>
          </cell>
          <cell r="AX55">
            <v>-0.26707108982</v>
          </cell>
          <cell r="AY55">
            <v>11</v>
          </cell>
          <cell r="AZ55">
            <v>7</v>
          </cell>
          <cell r="BA55">
            <v>1.0418904404</v>
          </cell>
          <cell r="BB55">
            <v>1.2158705325000001</v>
          </cell>
          <cell r="BC55">
            <v>1.0307905038</v>
          </cell>
          <cell r="BD55">
            <v>-0.42349623380000001</v>
          </cell>
          <cell r="BE55" t="str">
            <v>Bovespa</v>
          </cell>
          <cell r="BF55" t="str">
            <v>FII - Fundos de Investimento Imobiliário</v>
          </cell>
          <cell r="BG55">
            <v>9.7000000000000003E-2</v>
          </cell>
        </row>
        <row r="56">
          <cell r="G56" t="str">
            <v>CPSH11</v>
          </cell>
          <cell r="H56" t="str">
            <v>47896665000199</v>
          </cell>
          <cell r="I56" t="str">
            <v>Tradicional</v>
          </cell>
          <cell r="J56" t="str">
            <v>https://fnet.bm</v>
          </cell>
          <cell r="K56">
            <v>100</v>
          </cell>
          <cell r="L56">
            <v>0.57599999999999996</v>
          </cell>
          <cell r="M56">
            <v>3719.3027461000001</v>
          </cell>
          <cell r="N56">
            <v>6524.2285744000001</v>
          </cell>
          <cell r="O56">
            <v>3530.1032635000001</v>
          </cell>
          <cell r="P56">
            <v>46041</v>
          </cell>
          <cell r="Q56">
            <v>877494.99618000002</v>
          </cell>
          <cell r="R56">
            <v>710922.37656</v>
          </cell>
          <cell r="S56">
            <v>166572.61962000001</v>
          </cell>
          <cell r="T56">
            <v>11.01</v>
          </cell>
          <cell r="U56">
            <v>11.08</v>
          </cell>
          <cell r="V56">
            <v>99.368231046999995</v>
          </cell>
          <cell r="W56">
            <v>46021</v>
          </cell>
          <cell r="X56">
            <v>7.6670540040999997</v>
          </cell>
          <cell r="Y56">
            <v>143.60144058</v>
          </cell>
          <cell r="Z56">
            <v>45716</v>
          </cell>
          <cell r="AA56">
            <v>0.96589836317</v>
          </cell>
          <cell r="AB56">
            <v>46022</v>
          </cell>
          <cell r="AC56">
            <v>79699.817999999999</v>
          </cell>
          <cell r="AD56">
            <v>908475.49766999995</v>
          </cell>
          <cell r="AE56">
            <v>11.398714833</v>
          </cell>
          <cell r="AF56">
            <v>46041</v>
          </cell>
          <cell r="AG56">
            <v>14.237668161</v>
          </cell>
          <cell r="AH56">
            <v>1.27</v>
          </cell>
          <cell r="AI56">
            <v>0</v>
          </cell>
          <cell r="AJ56">
            <v>-0.3619909503</v>
          </cell>
          <cell r="AK56">
            <v>-0.46909724278999998</v>
          </cell>
          <cell r="AL56">
            <v>0.54794520547000003</v>
          </cell>
          <cell r="AM56">
            <v>14.611624149000001</v>
          </cell>
          <cell r="AN56">
            <v>39.200187947000003</v>
          </cell>
          <cell r="AO56">
            <v>-0.63176895310000003</v>
          </cell>
          <cell r="AP56">
            <v>13.828928080000001</v>
          </cell>
          <cell r="AQ56">
            <v>-0.27173913039999997</v>
          </cell>
          <cell r="AR56">
            <v>11.04</v>
          </cell>
          <cell r="AS56" t="str">
            <v>-</v>
          </cell>
          <cell r="AT56" t="str">
            <v>-</v>
          </cell>
          <cell r="AU56">
            <v>-0.63176895310000003</v>
          </cell>
          <cell r="AV56">
            <v>-1.6401629659000001</v>
          </cell>
          <cell r="AW56">
            <v>7.1950897110999996</v>
          </cell>
          <cell r="AX56">
            <v>-2.2104019286000001</v>
          </cell>
          <cell r="AY56">
            <v>9</v>
          </cell>
          <cell r="AZ56">
            <v>9</v>
          </cell>
          <cell r="BA56">
            <v>0</v>
          </cell>
          <cell r="BB56">
            <v>2.0672085980000001</v>
          </cell>
          <cell r="BC56">
            <v>0.64817310681999996</v>
          </cell>
          <cell r="BD56">
            <v>19.954546494999999</v>
          </cell>
          <cell r="BE56" t="str">
            <v>Bovespa</v>
          </cell>
          <cell r="BF56" t="str">
            <v>FII - Fundos de Investimento Imobiliário</v>
          </cell>
          <cell r="BG56">
            <v>0</v>
          </cell>
        </row>
        <row r="57">
          <cell r="G57" t="str">
            <v>RZAK11</v>
          </cell>
          <cell r="H57" t="str">
            <v>36642219000131</v>
          </cell>
          <cell r="I57" t="str">
            <v>Tradicional</v>
          </cell>
          <cell r="J57" t="str">
            <v>https://fnet.bm</v>
          </cell>
          <cell r="K57">
            <v>100</v>
          </cell>
          <cell r="L57">
            <v>0.48499999999999999</v>
          </cell>
          <cell r="M57">
            <v>1558.6202823000001</v>
          </cell>
          <cell r="N57">
            <v>1520.5067703</v>
          </cell>
          <cell r="O57">
            <v>1662.5486741</v>
          </cell>
          <cell r="P57">
            <v>46041</v>
          </cell>
          <cell r="Q57">
            <v>732111.40119999996</v>
          </cell>
          <cell r="R57">
            <v>677414.43535000004</v>
          </cell>
          <cell r="S57">
            <v>54696.965850000001</v>
          </cell>
          <cell r="T57">
            <v>83.12</v>
          </cell>
          <cell r="U57">
            <v>83.95</v>
          </cell>
          <cell r="V57">
            <v>99.011316260000001</v>
          </cell>
          <cell r="W57">
            <v>46037</v>
          </cell>
          <cell r="X57">
            <v>62.141429340999998</v>
          </cell>
          <cell r="Y57">
            <v>133.75939511000001</v>
          </cell>
          <cell r="Z57">
            <v>45685</v>
          </cell>
          <cell r="AA57">
            <v>0.93704497004999998</v>
          </cell>
          <cell r="AB57">
            <v>46022</v>
          </cell>
          <cell r="AC57">
            <v>8807.8850000000002</v>
          </cell>
          <cell r="AD57">
            <v>781298.04289000004</v>
          </cell>
          <cell r="AE57">
            <v>88.704387362999995</v>
          </cell>
          <cell r="AF57">
            <v>46037</v>
          </cell>
          <cell r="AG57">
            <v>17.813028214999999</v>
          </cell>
          <cell r="AH57">
            <v>13.7</v>
          </cell>
          <cell r="AI57">
            <v>1.1000000000000001</v>
          </cell>
          <cell r="AJ57">
            <v>-0.47892720312999998</v>
          </cell>
          <cell r="AK57">
            <v>-0.58603349561999996</v>
          </cell>
          <cell r="AL57">
            <v>3.9618820724999999</v>
          </cell>
          <cell r="AM57">
            <v>6.1540911373</v>
          </cell>
          <cell r="AN57">
            <v>27.863616286999999</v>
          </cell>
          <cell r="AO57">
            <v>2.1335651653999999</v>
          </cell>
          <cell r="AP57">
            <v>2.4923564200000001</v>
          </cell>
          <cell r="AQ57">
            <v>-0.20250713578000001</v>
          </cell>
          <cell r="AR57">
            <v>83.288665491000003</v>
          </cell>
          <cell r="AS57">
            <v>79.935578254000006</v>
          </cell>
          <cell r="AT57">
            <v>46.893677545999999</v>
          </cell>
          <cell r="AU57">
            <v>2.1335651653999999</v>
          </cell>
          <cell r="AV57">
            <v>1.1251711526999999</v>
          </cell>
          <cell r="AW57">
            <v>7.1215264860999996</v>
          </cell>
          <cell r="AX57">
            <v>-0.22338015533</v>
          </cell>
          <cell r="AY57">
            <v>11</v>
          </cell>
          <cell r="AZ57">
            <v>6</v>
          </cell>
          <cell r="BA57">
            <v>1.3580246914</v>
          </cell>
          <cell r="BB57">
            <v>2.1142780008000002</v>
          </cell>
          <cell r="BC57">
            <v>0.43587317684999999</v>
          </cell>
          <cell r="BD57">
            <v>10.721990892999999</v>
          </cell>
          <cell r="BE57" t="str">
            <v>Bovespa</v>
          </cell>
          <cell r="BF57" t="str">
            <v>FII - Fundos de Investimento Imobiliário</v>
          </cell>
          <cell r="BG57">
            <v>1.1000000000000001</v>
          </cell>
        </row>
        <row r="58">
          <cell r="G58" t="str">
            <v>XPCI11</v>
          </cell>
          <cell r="H58" t="str">
            <v>28516301000191</v>
          </cell>
          <cell r="I58" t="str">
            <v>Tradicional</v>
          </cell>
          <cell r="J58" t="str">
            <v>https://fnet.bm</v>
          </cell>
          <cell r="K58">
            <v>100</v>
          </cell>
          <cell r="L58">
            <v>0.48499999999999999</v>
          </cell>
          <cell r="M58">
            <v>1715.9164579999999</v>
          </cell>
          <cell r="N58">
            <v>1975.9453146000001</v>
          </cell>
          <cell r="O58">
            <v>2183.4984746999999</v>
          </cell>
          <cell r="P58">
            <v>46041</v>
          </cell>
          <cell r="Q58">
            <v>730930.36799000006</v>
          </cell>
          <cell r="R58">
            <v>624075.30943000002</v>
          </cell>
          <cell r="S58">
            <v>106855.05855</v>
          </cell>
          <cell r="T58">
            <v>84</v>
          </cell>
          <cell r="U58">
            <v>84</v>
          </cell>
          <cell r="V58">
            <v>100</v>
          </cell>
          <cell r="W58">
            <v>46041</v>
          </cell>
          <cell r="X58">
            <v>61.273029344999998</v>
          </cell>
          <cell r="Y58">
            <v>137.09131228000001</v>
          </cell>
          <cell r="Z58">
            <v>45679</v>
          </cell>
          <cell r="AA58">
            <v>0.94108438854999998</v>
          </cell>
          <cell r="AB58">
            <v>46022</v>
          </cell>
          <cell r="AC58">
            <v>8701.5519999000007</v>
          </cell>
          <cell r="AD58">
            <v>776689.50508999999</v>
          </cell>
          <cell r="AE58">
            <v>89.258732820999995</v>
          </cell>
          <cell r="AF58">
            <v>46021</v>
          </cell>
          <cell r="AG58">
            <v>15.170105967</v>
          </cell>
          <cell r="AH58">
            <v>10.88</v>
          </cell>
          <cell r="AI58">
            <v>0.88</v>
          </cell>
          <cell r="AJ58">
            <v>0.88878212828000003</v>
          </cell>
          <cell r="AK58">
            <v>0.78167583579</v>
          </cell>
          <cell r="AL58">
            <v>3.9172159217</v>
          </cell>
          <cell r="AM58">
            <v>2.1687067631999999</v>
          </cell>
          <cell r="AN58">
            <v>34.204978177000001</v>
          </cell>
          <cell r="AO58">
            <v>2.3142509135</v>
          </cell>
          <cell r="AP58">
            <v>8.8337183097</v>
          </cell>
          <cell r="AQ58">
            <v>0.65907729185999997</v>
          </cell>
          <cell r="AR58">
            <v>83.45</v>
          </cell>
          <cell r="AS58">
            <v>67.170536830000003</v>
          </cell>
          <cell r="AT58">
            <v>34.128636122000003</v>
          </cell>
          <cell r="AU58">
            <v>2.3142509135</v>
          </cell>
          <cell r="AV58">
            <v>1.3058569008000001</v>
          </cell>
          <cell r="AW58">
            <v>9.8454027665999995</v>
          </cell>
          <cell r="AX58">
            <v>-1.4462809917999999</v>
          </cell>
          <cell r="AY58">
            <v>10</v>
          </cell>
          <cell r="AZ58">
            <v>8</v>
          </cell>
          <cell r="BA58">
            <v>1.0771113831000001</v>
          </cell>
          <cell r="BB58">
            <v>2.0385630688999998</v>
          </cell>
          <cell r="BC58">
            <v>0.87668430370999995</v>
          </cell>
          <cell r="BD58">
            <v>11.520678759000001</v>
          </cell>
          <cell r="BE58" t="str">
            <v>Bovespa</v>
          </cell>
          <cell r="BF58" t="str">
            <v>FII - Fundos de Investimento Imobiliário</v>
          </cell>
          <cell r="BG58">
            <v>0.88</v>
          </cell>
        </row>
        <row r="59">
          <cell r="G59" t="str">
            <v>BBIG11</v>
          </cell>
          <cell r="H59" t="str">
            <v>54375187000137</v>
          </cell>
          <cell r="I59" t="str">
            <v>Tradicional</v>
          </cell>
          <cell r="J59" t="str">
            <v>https://fnet.bm</v>
          </cell>
          <cell r="K59">
            <v>100</v>
          </cell>
          <cell r="L59">
            <v>0.48</v>
          </cell>
          <cell r="M59">
            <v>977.13123575999998</v>
          </cell>
          <cell r="N59">
            <v>1048.2083238</v>
          </cell>
          <cell r="O59">
            <v>781.03723234999995</v>
          </cell>
          <cell r="P59">
            <v>46041</v>
          </cell>
          <cell r="Q59">
            <v>723583.25619999995</v>
          </cell>
          <cell r="R59">
            <v>702767.84745999996</v>
          </cell>
          <cell r="S59">
            <v>20815.408739999999</v>
          </cell>
          <cell r="T59">
            <v>7.3</v>
          </cell>
          <cell r="U59">
            <v>7.36</v>
          </cell>
          <cell r="V59">
            <v>99.184782608999996</v>
          </cell>
          <cell r="W59">
            <v>46038</v>
          </cell>
          <cell r="X59">
            <v>5.4044956658999999</v>
          </cell>
          <cell r="Y59">
            <v>135.07273298999999</v>
          </cell>
          <cell r="Z59">
            <v>45701</v>
          </cell>
          <cell r="AA59">
            <v>0.74283877159</v>
          </cell>
          <cell r="AB59">
            <v>46022</v>
          </cell>
          <cell r="AC59">
            <v>99120.994000000006</v>
          </cell>
          <cell r="AD59">
            <v>974078.47285000002</v>
          </cell>
          <cell r="AE59">
            <v>9.8271661082000001</v>
          </cell>
          <cell r="AF59">
            <v>46021</v>
          </cell>
          <cell r="AG59">
            <v>13.723554301</v>
          </cell>
          <cell r="AH59">
            <v>0.97299999999999998</v>
          </cell>
          <cell r="AI59">
            <v>8.5000000000000006E-2</v>
          </cell>
          <cell r="AJ59">
            <v>-0.81521739130000004</v>
          </cell>
          <cell r="AK59">
            <v>-0.92232368378999996</v>
          </cell>
          <cell r="AL59">
            <v>4.7710705419000004</v>
          </cell>
          <cell r="AM59">
            <v>8.9067855537000007</v>
          </cell>
          <cell r="AN59">
            <v>18.240200401999999</v>
          </cell>
          <cell r="AO59">
            <v>1.6005567155</v>
          </cell>
          <cell r="AP59">
            <v>-7.1310594648999999</v>
          </cell>
          <cell r="AQ59">
            <v>0.68965517238999996</v>
          </cell>
          <cell r="AR59">
            <v>7.25</v>
          </cell>
          <cell r="AS59" t="str">
            <v>-</v>
          </cell>
          <cell r="AT59" t="str">
            <v>-</v>
          </cell>
          <cell r="AU59">
            <v>1.6005567155</v>
          </cell>
          <cell r="AV59">
            <v>0.59216270274000005</v>
          </cell>
          <cell r="AW59">
            <v>5.3080973387999997</v>
          </cell>
          <cell r="AX59">
            <v>-3.9671682626</v>
          </cell>
          <cell r="AY59">
            <v>9</v>
          </cell>
          <cell r="AZ59">
            <v>4</v>
          </cell>
          <cell r="BA59">
            <v>1.2056737588999999</v>
          </cell>
          <cell r="BB59">
            <v>0.33698707094000002</v>
          </cell>
          <cell r="BC59">
            <v>1.445066746</v>
          </cell>
          <cell r="BD59">
            <v>-12.929378954000001</v>
          </cell>
          <cell r="BE59" t="str">
            <v>Bovespa</v>
          </cell>
          <cell r="BF59" t="str">
            <v>FII - Fundos de Investimento Imobiliário</v>
          </cell>
          <cell r="BG59">
            <v>8.5000000000000006E-2</v>
          </cell>
        </row>
        <row r="60">
          <cell r="G60" t="str">
            <v>KORE11</v>
          </cell>
          <cell r="H60" t="str">
            <v>52219978000142</v>
          </cell>
          <cell r="I60" t="str">
            <v>Tradicional</v>
          </cell>
          <cell r="J60" t="str">
            <v>https://fnet.bm</v>
          </cell>
          <cell r="K60">
            <v>100</v>
          </cell>
          <cell r="L60">
            <v>0.47599999999999998</v>
          </cell>
          <cell r="M60">
            <v>2456.4775021</v>
          </cell>
          <cell r="N60">
            <v>2763.4921460999999</v>
          </cell>
          <cell r="O60">
            <v>3057.5376741</v>
          </cell>
          <cell r="P60">
            <v>46041</v>
          </cell>
          <cell r="Q60">
            <v>717543.75</v>
          </cell>
          <cell r="R60">
            <v>751712.5</v>
          </cell>
          <cell r="S60">
            <v>-34168.75</v>
          </cell>
          <cell r="T60">
            <v>74.55</v>
          </cell>
          <cell r="U60">
            <v>78.757362506999996</v>
          </cell>
          <cell r="V60">
            <v>94.657816904000001</v>
          </cell>
          <cell r="W60">
            <v>45807</v>
          </cell>
          <cell r="X60">
            <v>59.148790446</v>
          </cell>
          <cell r="Y60">
            <v>126.0380803</v>
          </cell>
          <cell r="Z60">
            <v>45701</v>
          </cell>
          <cell r="AA60">
            <v>0.70371645691999996</v>
          </cell>
          <cell r="AB60">
            <v>46022</v>
          </cell>
          <cell r="AC60">
            <v>9625</v>
          </cell>
          <cell r="AD60">
            <v>1019648.9551</v>
          </cell>
          <cell r="AE60">
            <v>105.93755376999999</v>
          </cell>
          <cell r="AF60">
            <v>46021</v>
          </cell>
          <cell r="AG60">
            <v>19.206145967000001</v>
          </cell>
          <cell r="AH60">
            <v>15</v>
          </cell>
          <cell r="AI60">
            <v>1.25</v>
          </cell>
          <cell r="AJ60">
            <v>0.82499323798000002</v>
          </cell>
          <cell r="AK60">
            <v>0.71788694548999998</v>
          </cell>
          <cell r="AL60">
            <v>5.4122803817999996</v>
          </cell>
          <cell r="AM60">
            <v>13.905142222</v>
          </cell>
          <cell r="AN60">
            <v>16.245742069999999</v>
          </cell>
          <cell r="AO60">
            <v>1.8442622952000001</v>
          </cell>
          <cell r="AP60">
            <v>-9.1255177969000005</v>
          </cell>
          <cell r="AQ60">
            <v>4.7491920753999999</v>
          </cell>
          <cell r="AR60">
            <v>71.17</v>
          </cell>
          <cell r="AS60" t="str">
            <v>-</v>
          </cell>
          <cell r="AT60" t="str">
            <v>-</v>
          </cell>
          <cell r="AU60">
            <v>1.8442622952000001</v>
          </cell>
          <cell r="AV60">
            <v>0.83586828241</v>
          </cell>
          <cell r="AW60">
            <v>11.69444809</v>
          </cell>
          <cell r="AX60">
            <v>-10.992087644</v>
          </cell>
          <cell r="AY60">
            <v>8</v>
          </cell>
          <cell r="AZ60">
            <v>6</v>
          </cell>
          <cell r="BA60">
            <v>1.7378006395000001</v>
          </cell>
          <cell r="BB60">
            <v>0.39412522151000001</v>
          </cell>
          <cell r="BC60">
            <v>1.7503930585</v>
          </cell>
          <cell r="BD60">
            <v>-15.434176484</v>
          </cell>
          <cell r="BE60" t="str">
            <v>Bovespa</v>
          </cell>
          <cell r="BF60" t="str">
            <v>FII - Fundos de Investimento Imobiliário</v>
          </cell>
          <cell r="BG60">
            <v>1.25</v>
          </cell>
        </row>
        <row r="61">
          <cell r="G61" t="str">
            <v>BPML11</v>
          </cell>
          <cell r="H61" t="str">
            <v>33046142000149</v>
          </cell>
          <cell r="I61" t="str">
            <v>Tradicional</v>
          </cell>
          <cell r="J61" t="str">
            <v>https://fnet.bm</v>
          </cell>
          <cell r="K61">
            <v>100</v>
          </cell>
          <cell r="L61">
            <v>0.45</v>
          </cell>
          <cell r="M61">
            <v>1458.5996382000001</v>
          </cell>
          <cell r="N61">
            <v>2616.8741027999999</v>
          </cell>
          <cell r="O61">
            <v>3545.7930446999999</v>
          </cell>
          <cell r="P61">
            <v>46041</v>
          </cell>
          <cell r="Q61">
            <v>677942.96950000001</v>
          </cell>
          <cell r="R61">
            <v>529480.15674999997</v>
          </cell>
          <cell r="S61">
            <v>148462.81275000001</v>
          </cell>
          <cell r="T61">
            <v>91.1</v>
          </cell>
          <cell r="U61">
            <v>91.1</v>
          </cell>
          <cell r="V61">
            <v>100</v>
          </cell>
          <cell r="W61">
            <v>46041</v>
          </cell>
          <cell r="X61">
            <v>58.305414409000001</v>
          </cell>
          <cell r="Y61">
            <v>156.24620959000001</v>
          </cell>
          <cell r="Z61">
            <v>45680</v>
          </cell>
          <cell r="AA61">
            <v>0.73602919232999997</v>
          </cell>
          <cell r="AB61">
            <v>46022</v>
          </cell>
          <cell r="AC61">
            <v>7441.7449999999999</v>
          </cell>
          <cell r="AD61">
            <v>921081.63176999998</v>
          </cell>
          <cell r="AE61">
            <v>123.77226467</v>
          </cell>
          <cell r="AF61">
            <v>46038</v>
          </cell>
          <cell r="AG61">
            <v>22.333099086000001</v>
          </cell>
          <cell r="AH61">
            <v>15.89</v>
          </cell>
          <cell r="AI61">
            <v>0.92</v>
          </cell>
          <cell r="AJ61">
            <v>2.1958717661999999E-2</v>
          </cell>
          <cell r="AK61">
            <v>-8.5147574828000006E-2</v>
          </cell>
          <cell r="AL61">
            <v>11.001449964000001</v>
          </cell>
          <cell r="AM61">
            <v>18.998655106000001</v>
          </cell>
          <cell r="AN61">
            <v>54.159998782000002</v>
          </cell>
          <cell r="AO61">
            <v>8.0683523431000008</v>
          </cell>
          <cell r="AP61">
            <v>28.788738915</v>
          </cell>
          <cell r="AQ61">
            <v>7.0002349072000003</v>
          </cell>
          <cell r="AR61">
            <v>85.14</v>
          </cell>
          <cell r="AS61">
            <v>39.624025742999997</v>
          </cell>
          <cell r="AT61">
            <v>6.5821250352999998</v>
          </cell>
          <cell r="AU61">
            <v>8.0683523431000008</v>
          </cell>
          <cell r="AV61">
            <v>7.0599583302999998</v>
          </cell>
          <cell r="AW61">
            <v>11.456553506000001</v>
          </cell>
          <cell r="AX61">
            <v>0.34680209756000002</v>
          </cell>
          <cell r="AY61">
            <v>12</v>
          </cell>
          <cell r="AZ61">
            <v>7</v>
          </cell>
          <cell r="BA61">
            <v>1.1097708082</v>
          </cell>
          <cell r="BB61">
            <v>3.0987818198000001</v>
          </cell>
          <cell r="BC61">
            <v>0.63365902604000002</v>
          </cell>
          <cell r="BD61">
            <v>33.177762838</v>
          </cell>
          <cell r="BE61" t="str">
            <v>Bovespa</v>
          </cell>
          <cell r="BF61" t="str">
            <v>FII - Fundos de Investimento Imobiliário</v>
          </cell>
          <cell r="BG61">
            <v>0.92</v>
          </cell>
        </row>
        <row r="62">
          <cell r="G62" t="str">
            <v>RBRP11</v>
          </cell>
          <cell r="H62" t="str">
            <v>21408063000151</v>
          </cell>
          <cell r="I62" t="str">
            <v>Tradicional</v>
          </cell>
          <cell r="J62" t="str">
            <v>https://fnet.bm</v>
          </cell>
          <cell r="K62">
            <v>100</v>
          </cell>
          <cell r="L62">
            <v>0.437</v>
          </cell>
          <cell r="M62">
            <v>1106.6205613</v>
          </cell>
          <cell r="N62">
            <v>980.36408984000002</v>
          </cell>
          <cell r="O62">
            <v>919.38078058999997</v>
          </cell>
          <cell r="P62">
            <v>46041</v>
          </cell>
          <cell r="Q62">
            <v>658285.054</v>
          </cell>
          <cell r="R62">
            <v>580947.21695000003</v>
          </cell>
          <cell r="S62">
            <v>77337.837056000004</v>
          </cell>
          <cell r="T62">
            <v>54.05</v>
          </cell>
          <cell r="U62">
            <v>55.799183263000003</v>
          </cell>
          <cell r="V62">
            <v>96.865217086000001</v>
          </cell>
          <cell r="W62">
            <v>46014</v>
          </cell>
          <cell r="X62">
            <v>35.688582967999999</v>
          </cell>
          <cell r="Y62">
            <v>151.44899434000001</v>
          </cell>
          <cell r="Z62">
            <v>45714</v>
          </cell>
          <cell r="AA62">
            <v>0.66041733975000005</v>
          </cell>
          <cell r="AB62">
            <v>46022</v>
          </cell>
          <cell r="AC62">
            <v>12179.186938000001</v>
          </cell>
          <cell r="AD62">
            <v>996771.30562999996</v>
          </cell>
          <cell r="AE62">
            <v>81.842187881000001</v>
          </cell>
          <cell r="AF62">
            <v>46030</v>
          </cell>
          <cell r="AG62">
            <v>10.104821803</v>
          </cell>
          <cell r="AH62">
            <v>4.82</v>
          </cell>
          <cell r="AI62">
            <v>0.4</v>
          </cell>
          <cell r="AJ62">
            <v>-0.20310192021000001</v>
          </cell>
          <cell r="AK62">
            <v>-0.31020821269999999</v>
          </cell>
          <cell r="AL62">
            <v>-0.58802533531000001</v>
          </cell>
          <cell r="AM62">
            <v>8.8816441641000008</v>
          </cell>
          <cell r="AN62">
            <v>25.151983842</v>
          </cell>
          <cell r="AO62">
            <v>-2.5104055077999998</v>
          </cell>
          <cell r="AP62">
            <v>-0.21927602501999999</v>
          </cell>
          <cell r="AQ62">
            <v>0.68926974672999997</v>
          </cell>
          <cell r="AR62">
            <v>53.68</v>
          </cell>
          <cell r="AS62">
            <v>-11.770095069</v>
          </cell>
          <cell r="AT62">
            <v>-44.811995777</v>
          </cell>
          <cell r="AU62">
            <v>-2.5104055077999998</v>
          </cell>
          <cell r="AV62">
            <v>-3.5187995206</v>
          </cell>
          <cell r="AW62">
            <v>12.126616362</v>
          </cell>
          <cell r="AX62">
            <v>-10.334794545999999</v>
          </cell>
          <cell r="AY62">
            <v>8</v>
          </cell>
          <cell r="AZ62">
            <v>7</v>
          </cell>
          <cell r="BA62">
            <v>0.73032682125000004</v>
          </cell>
          <cell r="BB62">
            <v>0.72384184068000001</v>
          </cell>
          <cell r="BC62">
            <v>1.2085619377000001</v>
          </cell>
          <cell r="BD62">
            <v>-0.42265178262000003</v>
          </cell>
          <cell r="BE62" t="str">
            <v>Bovespa</v>
          </cell>
          <cell r="BF62" t="str">
            <v>FII - Fundos de Investimento Imobiliário</v>
          </cell>
          <cell r="BG62">
            <v>0.4</v>
          </cell>
        </row>
        <row r="63">
          <cell r="G63" t="str">
            <v>BROF11</v>
          </cell>
          <cell r="H63" t="str">
            <v>48978859000104</v>
          </cell>
          <cell r="I63" t="str">
            <v>Tradicional</v>
          </cell>
          <cell r="J63" t="str">
            <v>https://fnet.bm</v>
          </cell>
          <cell r="K63">
            <v>100</v>
          </cell>
          <cell r="L63">
            <v>0.436</v>
          </cell>
          <cell r="M63">
            <v>430.78872932000002</v>
          </cell>
          <cell r="N63">
            <v>402.94883671999997</v>
          </cell>
          <cell r="O63">
            <v>380.08455941</v>
          </cell>
          <cell r="P63">
            <v>46041</v>
          </cell>
          <cell r="Q63">
            <v>662861.25708000001</v>
          </cell>
          <cell r="R63">
            <v>542573.24476000003</v>
          </cell>
          <cell r="S63">
            <v>120288.01231999999</v>
          </cell>
          <cell r="T63">
            <v>57.09</v>
          </cell>
          <cell r="U63">
            <v>57.28</v>
          </cell>
          <cell r="V63">
            <v>99.668296088999995</v>
          </cell>
          <cell r="W63">
            <v>46027</v>
          </cell>
          <cell r="X63">
            <v>39.383339534000001</v>
          </cell>
          <cell r="Y63">
            <v>144.95977404999999</v>
          </cell>
          <cell r="Z63">
            <v>45680</v>
          </cell>
          <cell r="AA63">
            <v>0.51836033623</v>
          </cell>
          <cell r="AB63">
            <v>46022</v>
          </cell>
          <cell r="AC63">
            <v>11610.812</v>
          </cell>
          <cell r="AD63">
            <v>1278765.3892000001</v>
          </cell>
          <cell r="AE63">
            <v>110.13574151</v>
          </cell>
          <cell r="AF63">
            <v>46041</v>
          </cell>
          <cell r="AG63">
            <v>13.973892574000001</v>
          </cell>
          <cell r="AH63">
            <v>6.53</v>
          </cell>
          <cell r="AI63">
            <v>0</v>
          </cell>
          <cell r="AJ63">
            <v>1.1695906433000001</v>
          </cell>
          <cell r="AK63">
            <v>1.0624843507999999</v>
          </cell>
          <cell r="AL63">
            <v>4.3120774713000003</v>
          </cell>
          <cell r="AM63">
            <v>10.983469076</v>
          </cell>
          <cell r="AN63">
            <v>37.14255533</v>
          </cell>
          <cell r="AO63">
            <v>1.2234042553</v>
          </cell>
          <cell r="AP63">
            <v>11.771295461999999</v>
          </cell>
          <cell r="AQ63">
            <v>1.7103153393999999</v>
          </cell>
          <cell r="AR63">
            <v>56.13</v>
          </cell>
          <cell r="AS63" t="str">
            <v>-</v>
          </cell>
          <cell r="AT63" t="str">
            <v>-</v>
          </cell>
          <cell r="AU63">
            <v>1.2234042553</v>
          </cell>
          <cell r="AV63">
            <v>0.21501024257000001</v>
          </cell>
          <cell r="AW63">
            <v>6.5579716866000002</v>
          </cell>
          <cell r="AX63">
            <v>-2.6287465336000002</v>
          </cell>
          <cell r="AY63">
            <v>10</v>
          </cell>
          <cell r="AZ63">
            <v>8</v>
          </cell>
          <cell r="BA63">
            <v>0</v>
          </cell>
          <cell r="BB63">
            <v>1.8450214859</v>
          </cell>
          <cell r="BC63">
            <v>0.62993743857999995</v>
          </cell>
          <cell r="BD63">
            <v>20.241958654000001</v>
          </cell>
          <cell r="BE63" t="str">
            <v>Bovespa</v>
          </cell>
          <cell r="BF63" t="str">
            <v>FII - Fundos de Investimento Imobiliário</v>
          </cell>
          <cell r="BG63">
            <v>0</v>
          </cell>
        </row>
        <row r="64">
          <cell r="G64" t="str">
            <v>JSAF11</v>
          </cell>
          <cell r="H64" t="str">
            <v>42085661000107</v>
          </cell>
          <cell r="I64" t="str">
            <v>Tradicional</v>
          </cell>
          <cell r="J64" t="str">
            <v>https://fnet.bm</v>
          </cell>
          <cell r="K64">
            <v>100</v>
          </cell>
          <cell r="L64">
            <v>0.41699999999999998</v>
          </cell>
          <cell r="M64">
            <v>1801.9561231</v>
          </cell>
          <cell r="N64">
            <v>2154.5296962000002</v>
          </cell>
          <cell r="O64">
            <v>2449.5257658999999</v>
          </cell>
          <cell r="P64">
            <v>46041</v>
          </cell>
          <cell r="Q64">
            <v>628713.88190000004</v>
          </cell>
          <cell r="R64">
            <v>523282.20750000002</v>
          </cell>
          <cell r="S64">
            <v>105431.6744</v>
          </cell>
          <cell r="T64">
            <v>8.11</v>
          </cell>
          <cell r="U64">
            <v>8.1199999999999992</v>
          </cell>
          <cell r="V64">
            <v>99.876847291000004</v>
          </cell>
          <cell r="W64">
            <v>46037</v>
          </cell>
          <cell r="X64">
            <v>5.3844697253999998</v>
          </cell>
          <cell r="Y64">
            <v>150.61836009000001</v>
          </cell>
          <cell r="Z64">
            <v>45681</v>
          </cell>
          <cell r="AA64">
            <v>0.87610541847000001</v>
          </cell>
          <cell r="AB64">
            <v>46022</v>
          </cell>
          <cell r="AC64">
            <v>77523.289999999994</v>
          </cell>
          <cell r="AD64">
            <v>717623.55151000002</v>
          </cell>
          <cell r="AE64">
            <v>9.2568768884000008</v>
          </cell>
          <cell r="AF64">
            <v>46021</v>
          </cell>
          <cell r="AG64">
            <v>15.585185185</v>
          </cell>
          <cell r="AH64">
            <v>1.052</v>
          </cell>
          <cell r="AI64">
            <v>0.08</v>
          </cell>
          <cell r="AJ64">
            <v>0.87064676627000004</v>
          </cell>
          <cell r="AK64">
            <v>0.76354047378000001</v>
          </cell>
          <cell r="AL64">
            <v>5.3260836862999996</v>
          </cell>
          <cell r="AM64">
            <v>15.277699226999999</v>
          </cell>
          <cell r="AN64">
            <v>38.345752972</v>
          </cell>
          <cell r="AO64">
            <v>5.4616384915999996</v>
          </cell>
          <cell r="AP64">
            <v>12.974493105000001</v>
          </cell>
          <cell r="AQ64">
            <v>3.5759897827999998</v>
          </cell>
          <cell r="AR64">
            <v>7.83</v>
          </cell>
          <cell r="AS64" t="str">
            <v>-</v>
          </cell>
          <cell r="AT64" t="str">
            <v>-</v>
          </cell>
          <cell r="AU64">
            <v>5.4616384915999996</v>
          </cell>
          <cell r="AV64">
            <v>4.4532444788000003</v>
          </cell>
          <cell r="AW64">
            <v>10.444349193000001</v>
          </cell>
          <cell r="AX64">
            <v>-4.5972595723999996</v>
          </cell>
          <cell r="AY64">
            <v>9</v>
          </cell>
          <cell r="AZ64">
            <v>7</v>
          </cell>
          <cell r="BA64">
            <v>1.028277635</v>
          </cell>
          <cell r="BB64">
            <v>2.2584657880000001</v>
          </cell>
          <cell r="BC64">
            <v>1.2281984278</v>
          </cell>
          <cell r="BD64">
            <v>21.784681033999998</v>
          </cell>
          <cell r="BE64" t="str">
            <v>Bovespa</v>
          </cell>
          <cell r="BF64" t="str">
            <v>FII - Fundos de Investimento Imobiliário</v>
          </cell>
          <cell r="BG64">
            <v>0.08</v>
          </cell>
        </row>
        <row r="65">
          <cell r="G65" t="str">
            <v>HABT11</v>
          </cell>
          <cell r="H65" t="str">
            <v>30578417000105</v>
          </cell>
          <cell r="I65" t="str">
            <v>Tradicional</v>
          </cell>
          <cell r="J65" t="str">
            <v>https://fnet.bm</v>
          </cell>
          <cell r="K65">
            <v>100</v>
          </cell>
          <cell r="L65">
            <v>0.41499999999999998</v>
          </cell>
          <cell r="M65">
            <v>942.23732752000001</v>
          </cell>
          <cell r="N65">
            <v>1131.6714821</v>
          </cell>
          <cell r="O65">
            <v>1123.7359259</v>
          </cell>
          <cell r="P65">
            <v>46041</v>
          </cell>
          <cell r="Q65">
            <v>625437.21967999998</v>
          </cell>
          <cell r="R65">
            <v>588216.55353999999</v>
          </cell>
          <cell r="S65">
            <v>37220.666140000001</v>
          </cell>
          <cell r="T65">
            <v>76.959999999999994</v>
          </cell>
          <cell r="U65">
            <v>76.959999999999994</v>
          </cell>
          <cell r="V65">
            <v>100</v>
          </cell>
          <cell r="W65">
            <v>46041</v>
          </cell>
          <cell r="X65">
            <v>59.602016526</v>
          </cell>
          <cell r="Y65">
            <v>129.12314798</v>
          </cell>
          <cell r="Z65">
            <v>45680</v>
          </cell>
          <cell r="AA65">
            <v>0.80856306160000002</v>
          </cell>
          <cell r="AB65">
            <v>46022</v>
          </cell>
          <cell r="AC65">
            <v>8126.7830000000004</v>
          </cell>
          <cell r="AD65">
            <v>773516.93316000002</v>
          </cell>
          <cell r="AE65">
            <v>95.181196933999999</v>
          </cell>
          <cell r="AF65">
            <v>46021</v>
          </cell>
          <cell r="AG65">
            <v>17.311411992</v>
          </cell>
          <cell r="AH65">
            <v>12.53</v>
          </cell>
          <cell r="AI65">
            <v>0.95</v>
          </cell>
          <cell r="AJ65">
            <v>7.8023406968000003E-2</v>
          </cell>
          <cell r="AK65">
            <v>-2.9082885520999999E-2</v>
          </cell>
          <cell r="AL65">
            <v>6.8252400151000003</v>
          </cell>
          <cell r="AM65">
            <v>7.4727992569000001</v>
          </cell>
          <cell r="AN65">
            <v>24.877319133</v>
          </cell>
          <cell r="AO65">
            <v>2.0013253808</v>
          </cell>
          <cell r="AP65">
            <v>-0.49394073430000002</v>
          </cell>
          <cell r="AQ65">
            <v>2.6543950913000001</v>
          </cell>
          <cell r="AR65">
            <v>74.97</v>
          </cell>
          <cell r="AS65">
            <v>40.158647709</v>
          </cell>
          <cell r="AT65">
            <v>7.1167470012000003</v>
          </cell>
          <cell r="AU65">
            <v>2.0013253808</v>
          </cell>
          <cell r="AV65">
            <v>0.99293136809000004</v>
          </cell>
          <cell r="AW65">
            <v>9.2106996970000008</v>
          </cell>
          <cell r="AX65">
            <v>-6.7731135718999997</v>
          </cell>
          <cell r="AY65">
            <v>8</v>
          </cell>
          <cell r="AZ65">
            <v>6</v>
          </cell>
          <cell r="BA65">
            <v>1.3022618232000001</v>
          </cell>
          <cell r="BB65">
            <v>0.94394511954000004</v>
          </cell>
          <cell r="BC65">
            <v>1.6214496563</v>
          </cell>
          <cell r="BD65">
            <v>-6.9258228399000004</v>
          </cell>
          <cell r="BE65" t="str">
            <v>Bovespa</v>
          </cell>
          <cell r="BF65" t="str">
            <v>FII - Fundos de Investimento Imobiliário</v>
          </cell>
          <cell r="BG65">
            <v>0.95</v>
          </cell>
        </row>
        <row r="66">
          <cell r="G66" t="str">
            <v>CCME11</v>
          </cell>
          <cell r="H66" t="str">
            <v>43010844000126</v>
          </cell>
          <cell r="I66" t="str">
            <v>Tradicional</v>
          </cell>
          <cell r="J66" t="str">
            <v>https://fnet.bm</v>
          </cell>
          <cell r="K66">
            <v>100</v>
          </cell>
          <cell r="L66">
            <v>0.41399999999999998</v>
          </cell>
          <cell r="M66">
            <v>224.33957875999999</v>
          </cell>
          <cell r="N66">
            <v>191.82561147999999</v>
          </cell>
          <cell r="O66">
            <v>191.98166234999999</v>
          </cell>
          <cell r="P66">
            <v>46041</v>
          </cell>
          <cell r="Q66">
            <v>623732.88760000002</v>
          </cell>
          <cell r="R66">
            <v>512545.72068000003</v>
          </cell>
          <cell r="S66">
            <v>111187.16692</v>
          </cell>
          <cell r="T66">
            <v>9.1999999999999993</v>
          </cell>
          <cell r="U66">
            <v>9.1999999999999993</v>
          </cell>
          <cell r="V66">
            <v>100</v>
          </cell>
          <cell r="W66">
            <v>46041</v>
          </cell>
          <cell r="X66">
            <v>6.4197341312000002</v>
          </cell>
          <cell r="Y66">
            <v>143.30811543999999</v>
          </cell>
          <cell r="Z66">
            <v>45685</v>
          </cell>
          <cell r="AA66">
            <v>0.87156315383000005</v>
          </cell>
          <cell r="AB66">
            <v>46022</v>
          </cell>
          <cell r="AC66">
            <v>67797.053</v>
          </cell>
          <cell r="AD66">
            <v>715648.52743000002</v>
          </cell>
          <cell r="AE66">
            <v>10.555746832000001</v>
          </cell>
          <cell r="AF66">
            <v>46031</v>
          </cell>
          <cell r="AG66">
            <v>13.306878293</v>
          </cell>
          <cell r="AH66">
            <v>1.0059999989999999</v>
          </cell>
          <cell r="AI66">
            <v>8.7999999999999995E-2</v>
          </cell>
          <cell r="AJ66">
            <v>0.54644808751999996</v>
          </cell>
          <cell r="AK66">
            <v>0.43934179502999998</v>
          </cell>
          <cell r="AL66">
            <v>7.1311262249</v>
          </cell>
          <cell r="AM66">
            <v>8.8609310099999998</v>
          </cell>
          <cell r="AN66">
            <v>36.673480470000001</v>
          </cell>
          <cell r="AO66">
            <v>2.5195214536999999</v>
          </cell>
          <cell r="AP66">
            <v>11.302220603</v>
          </cell>
          <cell r="AQ66">
            <v>0.87719298243999999</v>
          </cell>
          <cell r="AR66">
            <v>9.1199999999999992</v>
          </cell>
          <cell r="AS66" t="str">
            <v>-</v>
          </cell>
          <cell r="AT66" t="str">
            <v>-</v>
          </cell>
          <cell r="AU66">
            <v>2.5195214536999999</v>
          </cell>
          <cell r="AV66">
            <v>1.511127441</v>
          </cell>
          <cell r="AW66">
            <v>13.467843630999999</v>
          </cell>
          <cell r="AX66">
            <v>-1.5306367472</v>
          </cell>
          <cell r="AY66">
            <v>10</v>
          </cell>
          <cell r="AZ66">
            <v>5</v>
          </cell>
          <cell r="BA66">
            <v>1.0149942329999999</v>
          </cell>
          <cell r="BB66">
            <v>1.4427437034999999</v>
          </cell>
          <cell r="BC66">
            <v>1.8196722348000001</v>
          </cell>
          <cell r="BD66">
            <v>4.5470811874999999</v>
          </cell>
          <cell r="BE66" t="str">
            <v>Bovespa</v>
          </cell>
          <cell r="BF66" t="str">
            <v>FII - Fundos de Investimento Imobiliário</v>
          </cell>
          <cell r="BG66">
            <v>8.7999999999999995E-2</v>
          </cell>
        </row>
        <row r="67">
          <cell r="G67" t="str">
            <v>RBRL11</v>
          </cell>
          <cell r="H67" t="str">
            <v>35705463000133</v>
          </cell>
          <cell r="I67" t="str">
            <v>Tradicional</v>
          </cell>
          <cell r="J67" t="str">
            <v>https://fnet.bm</v>
          </cell>
          <cell r="K67">
            <v>100</v>
          </cell>
          <cell r="L67">
            <v>0.41</v>
          </cell>
          <cell r="M67">
            <v>698.24003175999997</v>
          </cell>
          <cell r="N67">
            <v>1346.2703028999999</v>
          </cell>
          <cell r="O67">
            <v>2446.4085153000001</v>
          </cell>
          <cell r="P67">
            <v>46041</v>
          </cell>
          <cell r="Q67">
            <v>618751.34855</v>
          </cell>
          <cell r="R67">
            <v>426365.35159999999</v>
          </cell>
          <cell r="S67">
            <v>192385.99695</v>
          </cell>
          <cell r="T67">
            <v>92.53</v>
          </cell>
          <cell r="U67">
            <v>93.29</v>
          </cell>
          <cell r="V67">
            <v>99.185336049</v>
          </cell>
          <cell r="W67">
            <v>46037</v>
          </cell>
          <cell r="X67">
            <v>54.290444606999998</v>
          </cell>
          <cell r="Y67">
            <v>170.43514870999999</v>
          </cell>
          <cell r="Z67">
            <v>45693</v>
          </cell>
          <cell r="AA67">
            <v>0.86690891160000005</v>
          </cell>
          <cell r="AB67">
            <v>46022</v>
          </cell>
          <cell r="AC67">
            <v>6687.0349999999999</v>
          </cell>
          <cell r="AD67">
            <v>713744.36260999995</v>
          </cell>
          <cell r="AE67">
            <v>106.7355506</v>
          </cell>
          <cell r="AF67">
            <v>46030</v>
          </cell>
          <cell r="AG67">
            <v>14.084065244</v>
          </cell>
          <cell r="AH67">
            <v>8.98</v>
          </cell>
          <cell r="AI67">
            <v>0.75</v>
          </cell>
          <cell r="AJ67">
            <v>0.30352303529000002</v>
          </cell>
          <cell r="AK67">
            <v>0.19641674279999999</v>
          </cell>
          <cell r="AL67">
            <v>5.7672402730999996</v>
          </cell>
          <cell r="AM67">
            <v>11.689429492</v>
          </cell>
          <cell r="AN67">
            <v>62.683236362000002</v>
          </cell>
          <cell r="AO67">
            <v>0.86139682207000001</v>
          </cell>
          <cell r="AP67">
            <v>37.311976495000003</v>
          </cell>
          <cell r="AQ67">
            <v>0.59795607740000001</v>
          </cell>
          <cell r="AR67">
            <v>91.98</v>
          </cell>
          <cell r="AS67">
            <v>40.345072594999998</v>
          </cell>
          <cell r="AT67">
            <v>7.3031718872000004</v>
          </cell>
          <cell r="AU67">
            <v>0.86139682207000001</v>
          </cell>
          <cell r="AV67">
            <v>-0.14699719068</v>
          </cell>
          <cell r="AW67">
            <v>12.486299965000001</v>
          </cell>
          <cell r="AX67">
            <v>-0.47224556611000001</v>
          </cell>
          <cell r="AY67">
            <v>11</v>
          </cell>
          <cell r="AZ67">
            <v>8</v>
          </cell>
          <cell r="BA67">
            <v>0.85034013605000003</v>
          </cell>
          <cell r="BB67">
            <v>2.9472252529</v>
          </cell>
          <cell r="BC67">
            <v>1.6303727238000001</v>
          </cell>
          <cell r="BD67">
            <v>30.052326599000001</v>
          </cell>
          <cell r="BE67" t="str">
            <v>Bovespa</v>
          </cell>
          <cell r="BF67" t="str">
            <v>FII - Fundos de Investimento Imobiliário</v>
          </cell>
          <cell r="BG67">
            <v>0.75</v>
          </cell>
        </row>
        <row r="68">
          <cell r="G68" t="str">
            <v>KFOF11</v>
          </cell>
          <cell r="H68" t="str">
            <v>30091444000140</v>
          </cell>
          <cell r="I68" t="str">
            <v>Tradicional</v>
          </cell>
          <cell r="J68" t="str">
            <v>https://fnet.bm</v>
          </cell>
          <cell r="K68">
            <v>100</v>
          </cell>
          <cell r="L68">
            <v>0.39300000000000002</v>
          </cell>
          <cell r="M68">
            <v>1044.824143</v>
          </cell>
          <cell r="N68">
            <v>888.97214130999998</v>
          </cell>
          <cell r="O68">
            <v>821.24972471000001</v>
          </cell>
          <cell r="P68">
            <v>46041</v>
          </cell>
          <cell r="Q68">
            <v>592029.28599999996</v>
          </cell>
          <cell r="R68">
            <v>488213.72399999999</v>
          </cell>
          <cell r="S68">
            <v>103815.56200000001</v>
          </cell>
          <cell r="T68">
            <v>84.4</v>
          </cell>
          <cell r="U68">
            <v>86.9</v>
          </cell>
          <cell r="V68">
            <v>97.123130035000003</v>
          </cell>
          <cell r="W68">
            <v>46027</v>
          </cell>
          <cell r="X68">
            <v>59.062499948999999</v>
          </cell>
          <cell r="Y68">
            <v>142.89947101999999</v>
          </cell>
          <cell r="Z68">
            <v>45694</v>
          </cell>
          <cell r="AA68">
            <v>0.90443738184</v>
          </cell>
          <cell r="AB68">
            <v>46022</v>
          </cell>
          <cell r="AC68">
            <v>7014.5649999999996</v>
          </cell>
          <cell r="AD68">
            <v>654582.94614000001</v>
          </cell>
          <cell r="AE68">
            <v>93.317682013999999</v>
          </cell>
          <cell r="AF68">
            <v>46021</v>
          </cell>
          <cell r="AG68">
            <v>13.290229885</v>
          </cell>
          <cell r="AH68">
            <v>9.25</v>
          </cell>
          <cell r="AI68">
            <v>0.8</v>
          </cell>
          <cell r="AJ68">
            <v>-4.7370914126000002E-2</v>
          </cell>
          <cell r="AK68">
            <v>-0.15447720662</v>
          </cell>
          <cell r="AL68">
            <v>0.97485422247999998</v>
          </cell>
          <cell r="AM68">
            <v>9.4628654659000002</v>
          </cell>
          <cell r="AN68">
            <v>36.389865598999997</v>
          </cell>
          <cell r="AO68">
            <v>-2.2016222479000001</v>
          </cell>
          <cell r="AP68">
            <v>11.018605731999999</v>
          </cell>
          <cell r="AQ68">
            <v>-0.82256169207999996</v>
          </cell>
          <cell r="AR68">
            <v>85.1</v>
          </cell>
          <cell r="AS68">
            <v>39.633350534999998</v>
          </cell>
          <cell r="AT68">
            <v>6.5914498273</v>
          </cell>
          <cell r="AU68">
            <v>-2.2016222479000001</v>
          </cell>
          <cell r="AV68">
            <v>-3.2100162605999998</v>
          </cell>
          <cell r="AW68">
            <v>9.5333333332999999</v>
          </cell>
          <cell r="AX68">
            <v>-2.7349577323999998</v>
          </cell>
          <cell r="AY68">
            <v>9</v>
          </cell>
          <cell r="AZ68">
            <v>8</v>
          </cell>
          <cell r="BA68">
            <v>0.94831673779000003</v>
          </cell>
          <cell r="BB68">
            <v>1.7173887485999999</v>
          </cell>
          <cell r="BC68">
            <v>1.5424200045000001</v>
          </cell>
          <cell r="BD68">
            <v>6.3545660469999996</v>
          </cell>
          <cell r="BE68" t="str">
            <v>Bovespa</v>
          </cell>
          <cell r="BF68" t="str">
            <v>FII - Fundos de Investimento Imobiliário</v>
          </cell>
          <cell r="BG68">
            <v>0.8</v>
          </cell>
        </row>
        <row r="69">
          <cell r="G69" t="str">
            <v>BTAL11</v>
          </cell>
          <cell r="H69" t="str">
            <v>36642244000115</v>
          </cell>
          <cell r="I69" t="str">
            <v>Tradicional</v>
          </cell>
          <cell r="J69" t="str">
            <v>https://fnet.bm</v>
          </cell>
          <cell r="K69">
            <v>100</v>
          </cell>
          <cell r="L69">
            <v>0.36099999999999999</v>
          </cell>
          <cell r="M69">
            <v>553.34053803999996</v>
          </cell>
          <cell r="N69">
            <v>689.82679738000002</v>
          </cell>
          <cell r="O69">
            <v>617.17653235</v>
          </cell>
          <cell r="P69">
            <v>46041</v>
          </cell>
          <cell r="Q69">
            <v>544249.49392000004</v>
          </cell>
          <cell r="R69">
            <v>417295.83600000001</v>
          </cell>
          <cell r="S69">
            <v>126953.65792</v>
          </cell>
          <cell r="T69">
            <v>90.97</v>
          </cell>
          <cell r="U69">
            <v>90.97</v>
          </cell>
          <cell r="V69">
            <v>100</v>
          </cell>
          <cell r="W69">
            <v>46041</v>
          </cell>
          <cell r="X69">
            <v>58.808635817999999</v>
          </cell>
          <cell r="Y69">
            <v>154.68816566999999</v>
          </cell>
          <cell r="Z69">
            <v>45684</v>
          </cell>
          <cell r="AA69">
            <v>0.78316983194000001</v>
          </cell>
          <cell r="AB69">
            <v>46022</v>
          </cell>
          <cell r="AC69">
            <v>5982.7359999999999</v>
          </cell>
          <cell r="AD69">
            <v>694931.63772</v>
          </cell>
          <cell r="AE69">
            <v>116.15615961</v>
          </cell>
          <cell r="AF69">
            <v>46008</v>
          </cell>
          <cell r="AG69">
            <v>15.426523296999999</v>
          </cell>
          <cell r="AH69">
            <v>10.76</v>
          </cell>
          <cell r="AI69">
            <v>0</v>
          </cell>
          <cell r="AJ69">
            <v>0.50823113470000003</v>
          </cell>
          <cell r="AK69">
            <v>0.40112484221</v>
          </cell>
          <cell r="AL69">
            <v>13.726715839000001</v>
          </cell>
          <cell r="AM69">
            <v>16.125854685</v>
          </cell>
          <cell r="AN69">
            <v>49.852086816000003</v>
          </cell>
          <cell r="AO69">
            <v>8.3105131564000008</v>
          </cell>
          <cell r="AP69">
            <v>24.480826949000001</v>
          </cell>
          <cell r="AQ69">
            <v>7.0235294117000002</v>
          </cell>
          <cell r="AR69">
            <v>85</v>
          </cell>
          <cell r="AS69" t="str">
            <v>-</v>
          </cell>
          <cell r="AT69" t="str">
            <v>-</v>
          </cell>
          <cell r="AU69">
            <v>8.3105131564000008</v>
          </cell>
          <cell r="AV69">
            <v>7.3021191435999997</v>
          </cell>
          <cell r="AW69">
            <v>8.3105131564000008</v>
          </cell>
          <cell r="AX69">
            <v>-4.7686470877999998</v>
          </cell>
          <cell r="AY69">
            <v>10</v>
          </cell>
          <cell r="AZ69">
            <v>8</v>
          </cell>
          <cell r="BA69">
            <v>0</v>
          </cell>
          <cell r="BB69">
            <v>2.5696651473999998</v>
          </cell>
          <cell r="BC69">
            <v>1.0623650667</v>
          </cell>
          <cell r="BD69">
            <v>26.238991546000001</v>
          </cell>
          <cell r="BE69" t="str">
            <v>Bovespa</v>
          </cell>
          <cell r="BF69" t="str">
            <v>FII - Fundos de Investimento Imobiliário</v>
          </cell>
          <cell r="BG69">
            <v>0</v>
          </cell>
        </row>
        <row r="70">
          <cell r="G70" t="str">
            <v>TRBL11</v>
          </cell>
          <cell r="H70" t="str">
            <v>16671412000193</v>
          </cell>
          <cell r="I70" t="str">
            <v>Tradicional</v>
          </cell>
          <cell r="J70" t="str">
            <v>https://fnet.bm</v>
          </cell>
          <cell r="K70">
            <v>100</v>
          </cell>
          <cell r="L70">
            <v>0.35099999999999998</v>
          </cell>
          <cell r="M70">
            <v>683.60807348000003</v>
          </cell>
          <cell r="N70">
            <v>874.64474557000005</v>
          </cell>
          <cell r="O70">
            <v>1678.1530270999999</v>
          </cell>
          <cell r="P70">
            <v>46041</v>
          </cell>
          <cell r="Q70">
            <v>528966.93819999998</v>
          </cell>
          <cell r="R70">
            <v>472084.61200000002</v>
          </cell>
          <cell r="S70">
            <v>56882.326200000003</v>
          </cell>
          <cell r="T70">
            <v>68.349999999999994</v>
          </cell>
          <cell r="U70">
            <v>68.8</v>
          </cell>
          <cell r="V70">
            <v>99.345930232000001</v>
          </cell>
          <cell r="W70">
            <v>46030</v>
          </cell>
          <cell r="X70">
            <v>49.777626980000001</v>
          </cell>
          <cell r="Y70">
            <v>137.31068382999999</v>
          </cell>
          <cell r="Z70">
            <v>45873</v>
          </cell>
          <cell r="AA70">
            <v>0.82527648828</v>
          </cell>
          <cell r="AB70">
            <v>46022</v>
          </cell>
          <cell r="AC70">
            <v>7739.0919999999996</v>
          </cell>
          <cell r="AD70">
            <v>640957.23762000003</v>
          </cell>
          <cell r="AE70">
            <v>82.820728532999993</v>
          </cell>
          <cell r="AF70">
            <v>46021</v>
          </cell>
          <cell r="AG70">
            <v>11.590163934</v>
          </cell>
          <cell r="AH70">
            <v>7.07</v>
          </cell>
          <cell r="AI70">
            <v>0.53</v>
          </cell>
          <cell r="AJ70">
            <v>0.73691967572999995</v>
          </cell>
          <cell r="AK70">
            <v>0.62981338324000002</v>
          </cell>
          <cell r="AL70">
            <v>6.3100780179999996</v>
          </cell>
          <cell r="AM70">
            <v>8.9528586054999995</v>
          </cell>
          <cell r="AN70">
            <v>25.458732605000002</v>
          </cell>
          <cell r="AO70">
            <v>-0.32084001750000002</v>
          </cell>
          <cell r="AP70">
            <v>8.7472738231999997E-2</v>
          </cell>
          <cell r="AQ70">
            <v>2.0149253731000001</v>
          </cell>
          <cell r="AR70">
            <v>67</v>
          </cell>
          <cell r="AS70">
            <v>9.3393807754000004</v>
          </cell>
          <cell r="AT70">
            <v>-23.702519933000001</v>
          </cell>
          <cell r="AU70">
            <v>-0.32084001750000002</v>
          </cell>
          <cell r="AV70">
            <v>-1.3292340303000001</v>
          </cell>
          <cell r="AW70">
            <v>17.247191011000002</v>
          </cell>
          <cell r="AX70">
            <v>-9.3655589123999992</v>
          </cell>
          <cell r="AY70">
            <v>8</v>
          </cell>
          <cell r="AZ70">
            <v>5</v>
          </cell>
          <cell r="BA70">
            <v>0.81802747337000004</v>
          </cell>
          <cell r="BB70">
            <v>0.36523973887</v>
          </cell>
          <cell r="BC70">
            <v>1.8605478594</v>
          </cell>
          <cell r="BD70">
            <v>-15.136788495999999</v>
          </cell>
          <cell r="BE70" t="str">
            <v>Bovespa</v>
          </cell>
          <cell r="BF70" t="str">
            <v>FII - Fundos de Investimento Imobiliário</v>
          </cell>
          <cell r="BG70">
            <v>0.53</v>
          </cell>
        </row>
        <row r="71">
          <cell r="G71" t="str">
            <v>RCRB11</v>
          </cell>
          <cell r="H71" t="str">
            <v>03683056000186</v>
          </cell>
          <cell r="I71" t="str">
            <v>Tradicional</v>
          </cell>
          <cell r="J71" t="str">
            <v>https://fnet.bm</v>
          </cell>
          <cell r="K71">
            <v>100</v>
          </cell>
          <cell r="L71">
            <v>0.35</v>
          </cell>
          <cell r="M71">
            <v>935.88828451999996</v>
          </cell>
          <cell r="N71">
            <v>745.68040786999995</v>
          </cell>
          <cell r="O71">
            <v>914.19720175999998</v>
          </cell>
          <cell r="P71">
            <v>46041</v>
          </cell>
          <cell r="Q71">
            <v>527400.31550000003</v>
          </cell>
          <cell r="R71">
            <v>429855.24664999999</v>
          </cell>
          <cell r="S71">
            <v>97545.068849999996</v>
          </cell>
          <cell r="T71">
            <v>142.9</v>
          </cell>
          <cell r="U71">
            <v>142.9</v>
          </cell>
          <cell r="V71">
            <v>100</v>
          </cell>
          <cell r="W71">
            <v>46041</v>
          </cell>
          <cell r="X71">
            <v>105.14716752</v>
          </cell>
          <cell r="Y71">
            <v>135.90475461</v>
          </cell>
          <cell r="Z71">
            <v>45691</v>
          </cell>
          <cell r="AA71">
            <v>0.71691047004999997</v>
          </cell>
          <cell r="AB71">
            <v>46022</v>
          </cell>
          <cell r="AC71">
            <v>3690.6950000000002</v>
          </cell>
          <cell r="AD71">
            <v>735657.15319999994</v>
          </cell>
          <cell r="AE71">
            <v>199.32753944999999</v>
          </cell>
          <cell r="AF71">
            <v>46021</v>
          </cell>
          <cell r="AG71">
            <v>8.5515583411999998</v>
          </cell>
          <cell r="AH71">
            <v>9.9600000000000009</v>
          </cell>
          <cell r="AI71">
            <v>0.95</v>
          </cell>
          <cell r="AJ71">
            <v>0.57713963961000003</v>
          </cell>
          <cell r="AK71">
            <v>0.47003334712</v>
          </cell>
          <cell r="AL71">
            <v>7.7758820953000001</v>
          </cell>
          <cell r="AM71">
            <v>17.194667504000002</v>
          </cell>
          <cell r="AN71">
            <v>32.719213439000001</v>
          </cell>
          <cell r="AO71">
            <v>2.1078956770000001</v>
          </cell>
          <cell r="AP71">
            <v>7.3479535717999998</v>
          </cell>
          <cell r="AQ71">
            <v>1.5780494738999999</v>
          </cell>
          <cell r="AR71">
            <v>140.68</v>
          </cell>
          <cell r="AS71">
            <v>25.140514862</v>
          </cell>
          <cell r="AT71">
            <v>-7.9013858461000002</v>
          </cell>
          <cell r="AU71">
            <v>2.1078956770000001</v>
          </cell>
          <cell r="AV71">
            <v>1.0995016642</v>
          </cell>
          <cell r="AW71">
            <v>13.007365389</v>
          </cell>
          <cell r="AX71">
            <v>-4.9869936825999996</v>
          </cell>
          <cell r="AY71">
            <v>8</v>
          </cell>
          <cell r="AZ71">
            <v>7</v>
          </cell>
          <cell r="BA71">
            <v>0.71166379503999999</v>
          </cell>
          <cell r="BB71">
            <v>0.97294278913999999</v>
          </cell>
          <cell r="BC71">
            <v>1.7269086239</v>
          </cell>
          <cell r="BD71">
            <v>-3.4329582007999999</v>
          </cell>
          <cell r="BE71" t="str">
            <v>Bovespa</v>
          </cell>
          <cell r="BF71" t="str">
            <v>FII - Fundos de Investimento Imobiliário</v>
          </cell>
          <cell r="BG71">
            <v>0.95</v>
          </cell>
        </row>
        <row r="72">
          <cell r="G72" t="str">
            <v>ITRI11</v>
          </cell>
          <cell r="H72" t="str">
            <v>52270671000176</v>
          </cell>
          <cell r="I72" t="str">
            <v>Tradicional</v>
          </cell>
          <cell r="J72" t="str">
            <v>https://fnet.bm</v>
          </cell>
          <cell r="K72">
            <v>100</v>
          </cell>
          <cell r="L72">
            <v>0.34599999999999997</v>
          </cell>
          <cell r="M72">
            <v>987.50665151999999</v>
          </cell>
          <cell r="N72">
            <v>907.20436474999997</v>
          </cell>
          <cell r="O72">
            <v>1215.8657871</v>
          </cell>
          <cell r="P72">
            <v>46041</v>
          </cell>
          <cell r="Q72">
            <v>521000</v>
          </cell>
          <cell r="R72">
            <v>416562.5</v>
          </cell>
          <cell r="S72">
            <v>104437.5</v>
          </cell>
          <cell r="T72">
            <v>83.36</v>
          </cell>
          <cell r="U72">
            <v>84.44</v>
          </cell>
          <cell r="V72">
            <v>98.720985314999993</v>
          </cell>
          <cell r="W72">
            <v>46037</v>
          </cell>
          <cell r="X72">
            <v>57.057619797999998</v>
          </cell>
          <cell r="Y72">
            <v>146.09792748999999</v>
          </cell>
          <cell r="Z72">
            <v>45680</v>
          </cell>
          <cell r="AA72">
            <v>0.87285570462999995</v>
          </cell>
          <cell r="AB72">
            <v>46022</v>
          </cell>
          <cell r="AC72">
            <v>6250</v>
          </cell>
          <cell r="AD72">
            <v>596891.32721000002</v>
          </cell>
          <cell r="AE72">
            <v>95.502612353999993</v>
          </cell>
          <cell r="AF72">
            <v>46021</v>
          </cell>
          <cell r="AG72">
            <v>15.168792198</v>
          </cell>
          <cell r="AH72">
            <v>10.11</v>
          </cell>
          <cell r="AI72">
            <v>1.3</v>
          </cell>
          <cell r="AJ72">
            <v>-4.7961630753000001E-2</v>
          </cell>
          <cell r="AK72">
            <v>-0.15506792323999999</v>
          </cell>
          <cell r="AL72">
            <v>4.0991574912999997</v>
          </cell>
          <cell r="AM72">
            <v>10.196307534000001</v>
          </cell>
          <cell r="AN72">
            <v>42.3934189</v>
          </cell>
          <cell r="AO72">
            <v>2.6980411483000002</v>
          </cell>
          <cell r="AP72">
            <v>17.022159033000001</v>
          </cell>
          <cell r="AQ72">
            <v>0.43373493971999999</v>
          </cell>
          <cell r="AR72">
            <v>83</v>
          </cell>
          <cell r="AS72" t="str">
            <v>-</v>
          </cell>
          <cell r="AT72" t="str">
            <v>-</v>
          </cell>
          <cell r="AU72">
            <v>2.6980411483000002</v>
          </cell>
          <cell r="AV72">
            <v>1.6896471356</v>
          </cell>
          <cell r="AW72">
            <v>8.0371352783999992</v>
          </cell>
          <cell r="AX72">
            <v>-3.1265887137999999</v>
          </cell>
          <cell r="AY72">
            <v>8</v>
          </cell>
          <cell r="AZ72">
            <v>8</v>
          </cell>
          <cell r="BA72">
            <v>1.5978367748</v>
          </cell>
          <cell r="BB72">
            <v>1.8539426751000001</v>
          </cell>
          <cell r="BC72">
            <v>1.6780883198000001</v>
          </cell>
          <cell r="BD72">
            <v>8.4689391177999997</v>
          </cell>
          <cell r="BE72" t="str">
            <v>Bovespa</v>
          </cell>
          <cell r="BF72" t="str">
            <v>FII - Fundos de Investimento Imobiliário</v>
          </cell>
          <cell r="BG72">
            <v>1.3</v>
          </cell>
        </row>
        <row r="73">
          <cell r="G73" t="str">
            <v>MFII11</v>
          </cell>
          <cell r="H73" t="str">
            <v>16915968000188</v>
          </cell>
          <cell r="I73" t="str">
            <v>Tradicional</v>
          </cell>
          <cell r="J73" t="str">
            <v>https://fnet.bm</v>
          </cell>
          <cell r="K73">
            <v>100</v>
          </cell>
          <cell r="L73">
            <v>0.34599999999999997</v>
          </cell>
          <cell r="M73">
            <v>987.79215364000004</v>
          </cell>
          <cell r="N73">
            <v>1330.5557088999999</v>
          </cell>
          <cell r="O73">
            <v>1410.8914347</v>
          </cell>
          <cell r="P73">
            <v>46041</v>
          </cell>
          <cell r="Q73">
            <v>521492</v>
          </cell>
          <cell r="R73">
            <v>454572.96795000002</v>
          </cell>
          <cell r="S73">
            <v>66919.032049999994</v>
          </cell>
          <cell r="T73">
            <v>76.69</v>
          </cell>
          <cell r="U73">
            <v>79.726235834999997</v>
          </cell>
          <cell r="V73">
            <v>96.191672913000005</v>
          </cell>
          <cell r="W73">
            <v>45771</v>
          </cell>
          <cell r="X73">
            <v>62.596851114000003</v>
          </cell>
          <cell r="Y73">
            <v>122.51414989</v>
          </cell>
          <cell r="Z73">
            <v>45699</v>
          </cell>
          <cell r="AA73">
            <v>0.77847913180999995</v>
          </cell>
          <cell r="AB73">
            <v>46022</v>
          </cell>
          <cell r="AC73">
            <v>6800</v>
          </cell>
          <cell r="AD73">
            <v>669885.65099999995</v>
          </cell>
          <cell r="AE73">
            <v>98.512595735000005</v>
          </cell>
          <cell r="AF73">
            <v>46021</v>
          </cell>
          <cell r="AG73">
            <v>14.963880289</v>
          </cell>
          <cell r="AH73">
            <v>13.05</v>
          </cell>
          <cell r="AI73">
            <v>1.07</v>
          </cell>
          <cell r="AJ73">
            <v>1.1341157852999999</v>
          </cell>
          <cell r="AK73">
            <v>1.0270094928</v>
          </cell>
          <cell r="AL73">
            <v>4.3510653918999997</v>
          </cell>
          <cell r="AM73">
            <v>4.3560081150999999</v>
          </cell>
          <cell r="AN73">
            <v>3.6904230629999999</v>
          </cell>
          <cell r="AO73">
            <v>1.2008445499</v>
          </cell>
          <cell r="AP73">
            <v>-21.680836803999998</v>
          </cell>
          <cell r="AQ73">
            <v>2.3352014945000001</v>
          </cell>
          <cell r="AR73">
            <v>74.94</v>
          </cell>
          <cell r="AS73">
            <v>19.516701938000001</v>
          </cell>
          <cell r="AT73">
            <v>-13.525198768999999</v>
          </cell>
          <cell r="AU73">
            <v>1.2008445499</v>
          </cell>
          <cell r="AV73">
            <v>0.19245053717999999</v>
          </cell>
          <cell r="AW73">
            <v>5.7836755133000004</v>
          </cell>
          <cell r="AX73">
            <v>-2.6822818283999998</v>
          </cell>
          <cell r="AY73">
            <v>7</v>
          </cell>
          <cell r="AZ73">
            <v>5</v>
          </cell>
          <cell r="BA73">
            <v>1.4356634911999999</v>
          </cell>
          <cell r="BB73">
            <v>-0.40656194506999999</v>
          </cell>
          <cell r="BC73">
            <v>1.4245368796</v>
          </cell>
          <cell r="BD73">
            <v>-26.490097466000002</v>
          </cell>
          <cell r="BE73" t="str">
            <v>Bovespa</v>
          </cell>
          <cell r="BF73" t="str">
            <v>FII - Fundos de Investimento Imobiliário</v>
          </cell>
          <cell r="BG73">
            <v>1.07</v>
          </cell>
        </row>
        <row r="74">
          <cell r="G74" t="str">
            <v>AFHI11</v>
          </cell>
          <cell r="H74" t="str">
            <v>36642293000158</v>
          </cell>
          <cell r="I74" t="str">
            <v>Tradicional</v>
          </cell>
          <cell r="J74" t="str">
            <v>https://fnet.bm</v>
          </cell>
          <cell r="K74">
            <v>100</v>
          </cell>
          <cell r="L74">
            <v>0.34200000000000003</v>
          </cell>
          <cell r="M74">
            <v>780.68785163999996</v>
          </cell>
          <cell r="N74">
            <v>667.96213475000002</v>
          </cell>
          <cell r="O74">
            <v>705.95118529000001</v>
          </cell>
          <cell r="P74">
            <v>46041</v>
          </cell>
          <cell r="Q74">
            <v>456462.75033000001</v>
          </cell>
          <cell r="R74">
            <v>410005.62</v>
          </cell>
          <cell r="S74">
            <v>46457.13033</v>
          </cell>
          <cell r="T74">
            <v>95.31</v>
          </cell>
          <cell r="U74">
            <v>95.31</v>
          </cell>
          <cell r="V74">
            <v>100</v>
          </cell>
          <cell r="W74">
            <v>46041</v>
          </cell>
          <cell r="X74">
            <v>75.953078360999996</v>
          </cell>
          <cell r="Y74">
            <v>125.48536814000001</v>
          </cell>
          <cell r="Z74">
            <v>45686</v>
          </cell>
          <cell r="AA74">
            <v>1.0079337631</v>
          </cell>
          <cell r="AB74">
            <v>46022</v>
          </cell>
          <cell r="AC74">
            <v>4789.2430000000004</v>
          </cell>
          <cell r="AD74">
            <v>452869.78870999999</v>
          </cell>
          <cell r="AE74">
            <v>94.559785066000003</v>
          </cell>
          <cell r="AF74">
            <v>46037</v>
          </cell>
          <cell r="AG74">
            <v>13.444444444</v>
          </cell>
          <cell r="AH74">
            <v>12.1</v>
          </cell>
          <cell r="AI74">
            <v>1.01</v>
          </cell>
          <cell r="AJ74">
            <v>0.59102902378</v>
          </cell>
          <cell r="AK74">
            <v>0.48392273129000002</v>
          </cell>
          <cell r="AL74">
            <v>1.8658666883999999</v>
          </cell>
          <cell r="AM74">
            <v>5.2252617089999998</v>
          </cell>
          <cell r="AN74">
            <v>20.870295163000002</v>
          </cell>
          <cell r="AO74">
            <v>0.55784898268000005</v>
          </cell>
          <cell r="AP74">
            <v>-4.5009647043000003</v>
          </cell>
          <cell r="AQ74">
            <v>0.55784898268000005</v>
          </cell>
          <cell r="AR74">
            <v>94.781263684999999</v>
          </cell>
          <cell r="AS74" t="str">
            <v>-</v>
          </cell>
          <cell r="AT74" t="str">
            <v>-</v>
          </cell>
          <cell r="AU74">
            <v>0.55784898268000005</v>
          </cell>
          <cell r="AV74">
            <v>-0.45054503007000002</v>
          </cell>
          <cell r="AW74">
            <v>5.0826117218000002</v>
          </cell>
          <cell r="AX74">
            <v>-0.31198942842999999</v>
          </cell>
          <cell r="AY74">
            <v>11</v>
          </cell>
          <cell r="AZ74">
            <v>5</v>
          </cell>
          <cell r="BA74">
            <v>1.0681049068999999</v>
          </cell>
          <cell r="BB74">
            <v>1.4818839067</v>
          </cell>
          <cell r="BC74">
            <v>0.53932874293999999</v>
          </cell>
          <cell r="BD74">
            <v>2.2639337778000002</v>
          </cell>
          <cell r="BE74" t="str">
            <v>Bovespa</v>
          </cell>
          <cell r="BF74" t="str">
            <v>FII - Fundos de Investimento Imobiliário</v>
          </cell>
          <cell r="BG74">
            <v>1.01</v>
          </cell>
        </row>
        <row r="75">
          <cell r="G75" t="str">
            <v>HCTR11</v>
          </cell>
          <cell r="H75" t="str">
            <v>30248180000196</v>
          </cell>
          <cell r="I75" t="str">
            <v>Tradicional</v>
          </cell>
          <cell r="J75" t="str">
            <v>https://fnet.bm</v>
          </cell>
          <cell r="K75">
            <v>100</v>
          </cell>
          <cell r="L75">
            <v>0.33</v>
          </cell>
          <cell r="M75">
            <v>923.71714340000005</v>
          </cell>
          <cell r="N75">
            <v>795.27599279000003</v>
          </cell>
          <cell r="O75">
            <v>1067.4865523999999</v>
          </cell>
          <cell r="P75">
            <v>46041</v>
          </cell>
          <cell r="Q75">
            <v>497557.09142999997</v>
          </cell>
          <cell r="R75">
            <v>448530.16097999999</v>
          </cell>
          <cell r="S75">
            <v>49026.930446999999</v>
          </cell>
          <cell r="T75">
            <v>22.53</v>
          </cell>
          <cell r="U75">
            <v>22.57</v>
          </cell>
          <cell r="V75">
            <v>99.822773592999994</v>
          </cell>
          <cell r="W75">
            <v>46038</v>
          </cell>
          <cell r="X75">
            <v>16.596439052000001</v>
          </cell>
          <cell r="Y75">
            <v>135.75201240000001</v>
          </cell>
          <cell r="Z75">
            <v>45737</v>
          </cell>
          <cell r="AA75">
            <v>0.21295441633000001</v>
          </cell>
          <cell r="AB75">
            <v>46022</v>
          </cell>
          <cell r="AC75">
            <v>22084.202904000002</v>
          </cell>
          <cell r="AD75">
            <v>2336448.8043999998</v>
          </cell>
          <cell r="AE75">
            <v>105.79728933</v>
          </cell>
          <cell r="AF75">
            <v>46030</v>
          </cell>
          <cell r="AG75">
            <v>18.640571146999999</v>
          </cell>
          <cell r="AH75">
            <v>3.7858999999999998</v>
          </cell>
          <cell r="AI75">
            <v>0.4</v>
          </cell>
          <cell r="AJ75">
            <v>-0.17722640678000001</v>
          </cell>
          <cell r="AK75">
            <v>-0.28433269926999999</v>
          </cell>
          <cell r="AL75">
            <v>12.508395496</v>
          </cell>
          <cell r="AM75">
            <v>7.2136447186000003</v>
          </cell>
          <cell r="AN75">
            <v>31.654100751000001</v>
          </cell>
          <cell r="AO75">
            <v>9.2938699109999998</v>
          </cell>
          <cell r="AP75">
            <v>6.2828408839999996</v>
          </cell>
          <cell r="AQ75">
            <v>3.9206642066000001</v>
          </cell>
          <cell r="AR75">
            <v>21.68</v>
          </cell>
          <cell r="AS75">
            <v>-62.957837822000002</v>
          </cell>
          <cell r="AT75">
            <v>-95.999738531000006</v>
          </cell>
          <cell r="AU75">
            <v>9.2938699109999998</v>
          </cell>
          <cell r="AV75">
            <v>8.2854758982999996</v>
          </cell>
          <cell r="AW75">
            <v>16.444685145000001</v>
          </cell>
          <cell r="AX75">
            <v>-6.4377058075000004</v>
          </cell>
          <cell r="AY75">
            <v>6</v>
          </cell>
          <cell r="AZ75">
            <v>4</v>
          </cell>
          <cell r="BA75">
            <v>1.9607843137000001</v>
          </cell>
          <cell r="BB75">
            <v>0.14878751598000001</v>
          </cell>
          <cell r="BC75">
            <v>1.5145373216</v>
          </cell>
          <cell r="BD75">
            <v>-15.905560518</v>
          </cell>
          <cell r="BE75" t="str">
            <v>Bovespa</v>
          </cell>
          <cell r="BF75" t="str">
            <v>FII - Fundos de Investimento Imobiliário</v>
          </cell>
          <cell r="BG75">
            <v>0.4</v>
          </cell>
        </row>
        <row r="76">
          <cell r="G76" t="str">
            <v>URPR11</v>
          </cell>
          <cell r="H76" t="str">
            <v>34508872000187</v>
          </cell>
          <cell r="I76" t="str">
            <v>Tradicional</v>
          </cell>
          <cell r="J76" t="str">
            <v>https://fnet.bm</v>
          </cell>
          <cell r="K76">
            <v>100</v>
          </cell>
          <cell r="L76">
            <v>0.29699999999999999</v>
          </cell>
          <cell r="M76">
            <v>1140.2500066</v>
          </cell>
          <cell r="N76">
            <v>994.39665689000003</v>
          </cell>
          <cell r="O76">
            <v>1058.2605171</v>
          </cell>
          <cell r="P76">
            <v>46041</v>
          </cell>
          <cell r="Q76">
            <v>447648.09425000002</v>
          </cell>
          <cell r="R76">
            <v>689366.33125000005</v>
          </cell>
          <cell r="S76">
            <v>-241718.23699999999</v>
          </cell>
          <cell r="T76">
            <v>38.15</v>
          </cell>
          <cell r="U76">
            <v>54.870581301000001</v>
          </cell>
          <cell r="V76">
            <v>69.527238632000007</v>
          </cell>
          <cell r="W76">
            <v>45747</v>
          </cell>
          <cell r="X76">
            <v>30.764988198000001</v>
          </cell>
          <cell r="Y76">
            <v>124.00459819</v>
          </cell>
          <cell r="Z76">
            <v>45992</v>
          </cell>
          <cell r="AA76">
            <v>0.36947100173000003</v>
          </cell>
          <cell r="AB76">
            <v>46022</v>
          </cell>
          <cell r="AC76">
            <v>11733.895</v>
          </cell>
          <cell r="AD76">
            <v>1211591.9576000001</v>
          </cell>
          <cell r="AE76">
            <v>103.25573541999999</v>
          </cell>
          <cell r="AF76">
            <v>46021</v>
          </cell>
          <cell r="AG76">
            <v>10.672340425</v>
          </cell>
          <cell r="AH76">
            <v>6.27</v>
          </cell>
          <cell r="AI76">
            <v>0.35</v>
          </cell>
          <cell r="AJ76">
            <v>0.39473684209999998</v>
          </cell>
          <cell r="AK76">
            <v>0.28763054961000001</v>
          </cell>
          <cell r="AL76">
            <v>5.5756176025000004</v>
          </cell>
          <cell r="AM76">
            <v>14.705723115</v>
          </cell>
          <cell r="AN76">
            <v>-25.418361762</v>
          </cell>
          <cell r="AO76">
            <v>0.97935415561000005</v>
          </cell>
          <cell r="AP76">
            <v>-50.789621629000003</v>
          </cell>
          <cell r="AQ76">
            <v>-0.52151238579000003</v>
          </cell>
          <cell r="AR76">
            <v>38.35</v>
          </cell>
          <cell r="AS76">
            <v>-5.9579323929000001</v>
          </cell>
          <cell r="AT76">
            <v>-38.999833101</v>
          </cell>
          <cell r="AU76">
            <v>0.97935415561000005</v>
          </cell>
          <cell r="AV76">
            <v>-2.9039857145E-2</v>
          </cell>
          <cell r="AW76">
            <v>22.407704655</v>
          </cell>
          <cell r="AX76">
            <v>-16.373056994999999</v>
          </cell>
          <cell r="AY76">
            <v>4</v>
          </cell>
          <cell r="AZ76">
            <v>3</v>
          </cell>
          <cell r="BA76">
            <v>0.95969289827000004</v>
          </cell>
          <cell r="BB76">
            <v>-1.0626171893</v>
          </cell>
          <cell r="BC76">
            <v>2.8725875756999999</v>
          </cell>
          <cell r="BD76">
            <v>-78.020425051999993</v>
          </cell>
          <cell r="BE76" t="str">
            <v>Bovespa</v>
          </cell>
          <cell r="BF76" t="str">
            <v>FII - Fundos de Investimento Imobiliário</v>
          </cell>
          <cell r="BG76">
            <v>0.35</v>
          </cell>
        </row>
        <row r="77">
          <cell r="G77" t="str">
            <v>VINO11</v>
          </cell>
          <cell r="H77" t="str">
            <v>12516185000170</v>
          </cell>
          <cell r="I77" t="str">
            <v>Tradicional</v>
          </cell>
          <cell r="J77" t="str">
            <v>https://fnet.bm</v>
          </cell>
          <cell r="K77">
            <v>100</v>
          </cell>
          <cell r="L77">
            <v>0.29299999999999998</v>
          </cell>
          <cell r="M77">
            <v>570.65143420000004</v>
          </cell>
          <cell r="N77">
            <v>664.51533623</v>
          </cell>
          <cell r="O77">
            <v>765.52484941</v>
          </cell>
          <cell r="P77">
            <v>46041</v>
          </cell>
          <cell r="Q77">
            <v>441464.15234999999</v>
          </cell>
          <cell r="R77">
            <v>395081.42715</v>
          </cell>
          <cell r="S77">
            <v>46382.725200000001</v>
          </cell>
          <cell r="T77">
            <v>5.33</v>
          </cell>
          <cell r="U77">
            <v>5.34</v>
          </cell>
          <cell r="V77">
            <v>99.812734082000006</v>
          </cell>
          <cell r="W77">
            <v>46038</v>
          </cell>
          <cell r="X77">
            <v>3.9215153481999998</v>
          </cell>
          <cell r="Y77">
            <v>135.91684659000001</v>
          </cell>
          <cell r="Z77">
            <v>45695</v>
          </cell>
          <cell r="AA77">
            <v>0.54080017090999999</v>
          </cell>
          <cell r="AB77">
            <v>46022</v>
          </cell>
          <cell r="AC77">
            <v>82826.294999999998</v>
          </cell>
          <cell r="AD77">
            <v>816316.59178000002</v>
          </cell>
          <cell r="AE77">
            <v>9.8557661160999999</v>
          </cell>
          <cell r="AF77">
            <v>46021</v>
          </cell>
          <cell r="AG77">
            <v>13.312368972</v>
          </cell>
          <cell r="AH77">
            <v>0.63500000000000001</v>
          </cell>
          <cell r="AI77">
            <v>0.05</v>
          </cell>
          <cell r="AJ77">
            <v>-0.18726591751999999</v>
          </cell>
          <cell r="AK77">
            <v>-0.29437221001000002</v>
          </cell>
          <cell r="AL77">
            <v>4.5117973562999998</v>
          </cell>
          <cell r="AM77">
            <v>9.7844737922</v>
          </cell>
          <cell r="AN77">
            <v>26.707796682000001</v>
          </cell>
          <cell r="AO77">
            <v>4.7151277013000001</v>
          </cell>
          <cell r="AP77">
            <v>1.3365368146000001</v>
          </cell>
          <cell r="AQ77">
            <v>3.6964980545000001</v>
          </cell>
          <cell r="AR77">
            <v>5.14</v>
          </cell>
          <cell r="AS77">
            <v>-29.386390146</v>
          </cell>
          <cell r="AT77">
            <v>-62.428290853999997</v>
          </cell>
          <cell r="AU77">
            <v>4.7151277013000001</v>
          </cell>
          <cell r="AV77">
            <v>3.7067336885</v>
          </cell>
          <cell r="AW77">
            <v>12.262156448000001</v>
          </cell>
          <cell r="AX77">
            <v>-2.3622047244000002</v>
          </cell>
          <cell r="AY77">
            <v>7</v>
          </cell>
          <cell r="AZ77">
            <v>5</v>
          </cell>
          <cell r="BA77">
            <v>0.97087378640999999</v>
          </cell>
          <cell r="BB77">
            <v>0.81067743719999996</v>
          </cell>
          <cell r="BC77">
            <v>1.2837967338</v>
          </cell>
          <cell r="BD77">
            <v>-2.0800293586</v>
          </cell>
          <cell r="BE77" t="str">
            <v>Bovespa</v>
          </cell>
          <cell r="BF77" t="str">
            <v>FII - Fundos de Investimento Imobiliário</v>
          </cell>
          <cell r="BG77">
            <v>0.05</v>
          </cell>
        </row>
        <row r="78">
          <cell r="G78" t="str">
            <v>FATN11</v>
          </cell>
          <cell r="H78" t="str">
            <v>30567216000102</v>
          </cell>
          <cell r="I78" t="str">
            <v>Tradicional</v>
          </cell>
          <cell r="J78" t="str">
            <v>https://fnet.bm</v>
          </cell>
          <cell r="K78">
            <v>100</v>
          </cell>
          <cell r="L78">
            <v>0.29199999999999998</v>
          </cell>
          <cell r="M78">
            <v>1240.3044599</v>
          </cell>
          <cell r="N78">
            <v>1731.3141756</v>
          </cell>
          <cell r="O78">
            <v>1847.4420376</v>
          </cell>
          <cell r="P78">
            <v>46041</v>
          </cell>
          <cell r="Q78">
            <v>447176.81550000003</v>
          </cell>
          <cell r="R78">
            <v>279682.38750000001</v>
          </cell>
          <cell r="S78">
            <v>167494.42800000001</v>
          </cell>
          <cell r="T78">
            <v>85.35</v>
          </cell>
          <cell r="U78">
            <v>85.893488371999993</v>
          </cell>
          <cell r="V78">
            <v>99.367253114999997</v>
          </cell>
          <cell r="W78">
            <v>46027</v>
          </cell>
          <cell r="X78">
            <v>66.877507332999997</v>
          </cell>
          <cell r="Y78">
            <v>127.62138333</v>
          </cell>
          <cell r="Z78">
            <v>45714</v>
          </cell>
          <cell r="AA78">
            <v>0.86698412595999996</v>
          </cell>
          <cell r="AB78">
            <v>46022</v>
          </cell>
          <cell r="AC78">
            <v>5239.33</v>
          </cell>
          <cell r="AD78">
            <v>515784.31728000002</v>
          </cell>
          <cell r="AE78">
            <v>98.444709013999997</v>
          </cell>
          <cell r="AF78">
            <v>46029</v>
          </cell>
          <cell r="AG78">
            <v>12.387096774</v>
          </cell>
          <cell r="AH78">
            <v>9.6</v>
          </cell>
          <cell r="AI78">
            <v>0.8</v>
          </cell>
          <cell r="AJ78">
            <v>-0.25709945076000001</v>
          </cell>
          <cell r="AK78">
            <v>-0.36420574323999999</v>
          </cell>
          <cell r="AL78">
            <v>1.6056238360999999</v>
          </cell>
          <cell r="AM78">
            <v>2.6183434508999999</v>
          </cell>
          <cell r="AN78">
            <v>24.132386126</v>
          </cell>
          <cell r="AO78">
            <v>0.65592762094000001</v>
          </cell>
          <cell r="AP78">
            <v>-1.2388737407999999</v>
          </cell>
          <cell r="AQ78">
            <v>-9.3643919081000004E-2</v>
          </cell>
          <cell r="AR78">
            <v>85.43</v>
          </cell>
          <cell r="AS78">
            <v>45.812024923999999</v>
          </cell>
          <cell r="AT78">
            <v>12.770124214999999</v>
          </cell>
          <cell r="AU78">
            <v>0.65592762094000001</v>
          </cell>
          <cell r="AV78">
            <v>-0.35246639181</v>
          </cell>
          <cell r="AW78">
            <v>6.4081537681</v>
          </cell>
          <cell r="AX78">
            <v>-2.9955989987999998</v>
          </cell>
          <cell r="AY78">
            <v>9</v>
          </cell>
          <cell r="AZ78">
            <v>4</v>
          </cell>
          <cell r="BA78">
            <v>0.94350748909000004</v>
          </cell>
          <cell r="BB78">
            <v>0.90210699258000004</v>
          </cell>
          <cell r="BC78">
            <v>0.12539567585</v>
          </cell>
          <cell r="BD78">
            <v>9.1033488583000004</v>
          </cell>
          <cell r="BE78" t="str">
            <v>Bovespa</v>
          </cell>
          <cell r="BF78" t="str">
            <v>FII - Fundos de Investimento Imobiliário</v>
          </cell>
          <cell r="BG78">
            <v>0.8</v>
          </cell>
        </row>
        <row r="79">
          <cell r="G79" t="str">
            <v>BCRI11</v>
          </cell>
          <cell r="H79" t="str">
            <v>22219335000138</v>
          </cell>
          <cell r="I79" t="str">
            <v>Tradicional</v>
          </cell>
          <cell r="J79" t="str">
            <v>https://fnet.bm</v>
          </cell>
          <cell r="K79">
            <v>100</v>
          </cell>
          <cell r="L79">
            <v>0.28799999999999998</v>
          </cell>
          <cell r="M79">
            <v>470.58451167999999</v>
          </cell>
          <cell r="N79">
            <v>516.10092738000003</v>
          </cell>
          <cell r="O79">
            <v>587.15036587999998</v>
          </cell>
          <cell r="P79">
            <v>46041</v>
          </cell>
          <cell r="Q79">
            <v>434108.65000999998</v>
          </cell>
          <cell r="R79">
            <v>381041.88696999999</v>
          </cell>
          <cell r="S79">
            <v>53066.763039999998</v>
          </cell>
          <cell r="T79">
            <v>69.37</v>
          </cell>
          <cell r="U79">
            <v>70.19</v>
          </cell>
          <cell r="V79">
            <v>98.831742414000004</v>
          </cell>
          <cell r="W79">
            <v>46038</v>
          </cell>
          <cell r="X79">
            <v>49.237318322</v>
          </cell>
          <cell r="Y79">
            <v>140.88907025</v>
          </cell>
          <cell r="Z79">
            <v>45693</v>
          </cell>
          <cell r="AA79">
            <v>0.81987457506000005</v>
          </cell>
          <cell r="AB79">
            <v>46022</v>
          </cell>
          <cell r="AC79">
            <v>6257.8729999999996</v>
          </cell>
          <cell r="AD79">
            <v>529481.78076999995</v>
          </cell>
          <cell r="AE79">
            <v>84.610502765000007</v>
          </cell>
          <cell r="AF79">
            <v>46021</v>
          </cell>
          <cell r="AG79">
            <v>16.767942190999999</v>
          </cell>
          <cell r="AH79">
            <v>10.210000000000001</v>
          </cell>
          <cell r="AI79">
            <v>0.91</v>
          </cell>
          <cell r="AJ79">
            <v>-1.1682575865</v>
          </cell>
          <cell r="AK79">
            <v>-1.2753638789999999</v>
          </cell>
          <cell r="AL79">
            <v>4.9210548813999999</v>
          </cell>
          <cell r="AM79">
            <v>14.797071875</v>
          </cell>
          <cell r="AN79">
            <v>33.295066589000001</v>
          </cell>
          <cell r="AO79">
            <v>1.8798648846999999</v>
          </cell>
          <cell r="AP79">
            <v>7.9238067223000002</v>
          </cell>
          <cell r="AQ79">
            <v>0.49253947544999999</v>
          </cell>
          <cell r="AR79">
            <v>69.03</v>
          </cell>
          <cell r="AS79">
            <v>19.068700284999998</v>
          </cell>
          <cell r="AT79">
            <v>-13.973200422</v>
          </cell>
          <cell r="AU79">
            <v>1.8798648846999999</v>
          </cell>
          <cell r="AV79">
            <v>0.87147087196999995</v>
          </cell>
          <cell r="AW79">
            <v>10.644847699</v>
          </cell>
          <cell r="AX79">
            <v>-2.4411764706999999</v>
          </cell>
          <cell r="AY79">
            <v>9</v>
          </cell>
          <cell r="AZ79">
            <v>9</v>
          </cell>
          <cell r="BA79">
            <v>1.3582089552000001</v>
          </cell>
          <cell r="BB79">
            <v>1.3980780734</v>
          </cell>
          <cell r="BC79">
            <v>1.6062361701000001</v>
          </cell>
          <cell r="BD79">
            <v>3.3581777006000002</v>
          </cell>
          <cell r="BE79" t="str">
            <v>Bovespa</v>
          </cell>
          <cell r="BF79" t="str">
            <v>FII - Fundos de Investimento Imobiliário</v>
          </cell>
          <cell r="BG79">
            <v>0.91</v>
          </cell>
        </row>
        <row r="80">
          <cell r="G80" t="str">
            <v>HTMX11</v>
          </cell>
          <cell r="H80" t="str">
            <v>08706065000169</v>
          </cell>
          <cell r="I80" t="str">
            <v>Tradicional</v>
          </cell>
          <cell r="J80" t="str">
            <v>https://fnet.bm</v>
          </cell>
          <cell r="K80">
            <v>100</v>
          </cell>
          <cell r="L80">
            <v>0.27500000000000002</v>
          </cell>
          <cell r="M80">
            <v>753.42829796000001</v>
          </cell>
          <cell r="N80">
            <v>571.48974967000004</v>
          </cell>
          <cell r="O80">
            <v>624.28313881999998</v>
          </cell>
          <cell r="P80">
            <v>46041</v>
          </cell>
          <cell r="Q80">
            <v>414672.53652000002</v>
          </cell>
          <cell r="R80">
            <v>495279.24005999998</v>
          </cell>
          <cell r="S80">
            <v>-80606.703540000002</v>
          </cell>
          <cell r="T80">
            <v>143.58000000000001</v>
          </cell>
          <cell r="U80">
            <v>154.19576744</v>
          </cell>
          <cell r="V80">
            <v>93.115396344000004</v>
          </cell>
          <cell r="W80">
            <v>45678</v>
          </cell>
          <cell r="X80">
            <v>124.93550878000001</v>
          </cell>
          <cell r="Y80">
            <v>114.92329234</v>
          </cell>
          <cell r="Z80">
            <v>45796</v>
          </cell>
          <cell r="AA80">
            <v>1.0125454055000001</v>
          </cell>
          <cell r="AB80">
            <v>46022</v>
          </cell>
          <cell r="AC80">
            <v>2888.0940000000001</v>
          </cell>
          <cell r="AD80">
            <v>409534.75693999999</v>
          </cell>
          <cell r="AE80">
            <v>141.80104835</v>
          </cell>
          <cell r="AF80">
            <v>46021</v>
          </cell>
          <cell r="AG80">
            <v>8.9160368061999993</v>
          </cell>
          <cell r="AH80">
            <v>15.290111519</v>
          </cell>
          <cell r="AI80">
            <v>1.25</v>
          </cell>
          <cell r="AJ80">
            <v>-0.22237665034000001</v>
          </cell>
          <cell r="AK80">
            <v>-0.32948294283000001</v>
          </cell>
          <cell r="AL80">
            <v>-0.29494704295000002</v>
          </cell>
          <cell r="AM80">
            <v>7.9552895363999996</v>
          </cell>
          <cell r="AN80">
            <v>-6.8846036556000003</v>
          </cell>
          <cell r="AO80">
            <v>-3.8634081018000002</v>
          </cell>
          <cell r="AP80">
            <v>-32.255863523000002</v>
          </cell>
          <cell r="AQ80">
            <v>1.2624303548</v>
          </cell>
          <cell r="AR80">
            <v>141.79</v>
          </cell>
          <cell r="AS80">
            <v>107.27229973999999</v>
          </cell>
          <cell r="AT80">
            <v>74.230399036999998</v>
          </cell>
          <cell r="AU80">
            <v>-3.8634081018000002</v>
          </cell>
          <cell r="AV80">
            <v>-4.8718021146000003</v>
          </cell>
          <cell r="AW80">
            <v>6.2134142041000002</v>
          </cell>
          <cell r="AX80">
            <v>-4.1956504450000001</v>
          </cell>
          <cell r="AY80">
            <v>6</v>
          </cell>
          <cell r="AZ80">
            <v>5</v>
          </cell>
          <cell r="BA80">
            <v>0.86082225741999996</v>
          </cell>
          <cell r="BB80">
            <v>-1.1073559898000001</v>
          </cell>
          <cell r="BC80">
            <v>0.49592070856999998</v>
          </cell>
          <cell r="BD80">
            <v>-20.329347433999999</v>
          </cell>
          <cell r="BE80" t="str">
            <v>Bovespa</v>
          </cell>
          <cell r="BF80" t="str">
            <v>FII - Fundos de Investimento Imobiliário</v>
          </cell>
          <cell r="BG80">
            <v>1.25</v>
          </cell>
        </row>
        <row r="81">
          <cell r="G81" t="str">
            <v>CACR11</v>
          </cell>
          <cell r="H81" t="str">
            <v>32065364000146</v>
          </cell>
          <cell r="I81" t="str">
            <v>Tradicional</v>
          </cell>
          <cell r="J81" t="str">
            <v>https://fnet.bm</v>
          </cell>
          <cell r="K81">
            <v>100</v>
          </cell>
          <cell r="L81">
            <v>0.26100000000000001</v>
          </cell>
          <cell r="M81">
            <v>1947.0195474</v>
          </cell>
          <cell r="N81">
            <v>1537.262839</v>
          </cell>
          <cell r="O81">
            <v>1589.5859058999999</v>
          </cell>
          <cell r="P81">
            <v>46041</v>
          </cell>
          <cell r="Q81">
            <v>393096.41472</v>
          </cell>
          <cell r="R81">
            <v>420760.18800000002</v>
          </cell>
          <cell r="S81">
            <v>-27663.773280000001</v>
          </cell>
          <cell r="T81">
            <v>81.28</v>
          </cell>
          <cell r="U81">
            <v>90.606833160999997</v>
          </cell>
          <cell r="V81">
            <v>89.706258528999996</v>
          </cell>
          <cell r="W81">
            <v>45838</v>
          </cell>
          <cell r="X81">
            <v>58.555056231000002</v>
          </cell>
          <cell r="Y81">
            <v>138.80953282999999</v>
          </cell>
          <cell r="Z81">
            <v>45909</v>
          </cell>
          <cell r="AA81">
            <v>1.0876659849000001</v>
          </cell>
          <cell r="AB81">
            <v>46022</v>
          </cell>
          <cell r="AC81">
            <v>4836.3239999999996</v>
          </cell>
          <cell r="AD81">
            <v>361412.80518999998</v>
          </cell>
          <cell r="AE81">
            <v>74.728824039000003</v>
          </cell>
          <cell r="AF81">
            <v>46021</v>
          </cell>
          <cell r="AG81">
            <v>18.597701148999999</v>
          </cell>
          <cell r="AH81">
            <v>16.18</v>
          </cell>
          <cell r="AI81">
            <v>1.35</v>
          </cell>
          <cell r="AJ81">
            <v>1.1574362166000001</v>
          </cell>
          <cell r="AK81">
            <v>1.0503299240999999</v>
          </cell>
          <cell r="AL81">
            <v>8.5987234586000003</v>
          </cell>
          <cell r="AM81">
            <v>17.132306495000002</v>
          </cell>
          <cell r="AN81">
            <v>12.579882681000001</v>
          </cell>
          <cell r="AO81">
            <v>3.4228273318000002</v>
          </cell>
          <cell r="AP81">
            <v>-12.791377185</v>
          </cell>
          <cell r="AQ81">
            <v>4.0717029449000002</v>
          </cell>
          <cell r="AR81">
            <v>78.099999999999994</v>
          </cell>
          <cell r="AS81">
            <v>70.743532973000001</v>
          </cell>
          <cell r="AT81">
            <v>37.701632265000001</v>
          </cell>
          <cell r="AU81">
            <v>3.4228273318000002</v>
          </cell>
          <cell r="AV81">
            <v>2.4144333191</v>
          </cell>
          <cell r="AW81">
            <v>9.4635457498999997</v>
          </cell>
          <cell r="AX81">
            <v>-14.528400208000001</v>
          </cell>
          <cell r="AY81">
            <v>8</v>
          </cell>
          <cell r="AZ81">
            <v>6</v>
          </cell>
          <cell r="BA81">
            <v>1.7732825430000001</v>
          </cell>
          <cell r="BB81">
            <v>-7.4502837848999998E-2</v>
          </cell>
          <cell r="BC81">
            <v>1.4505561629999999</v>
          </cell>
          <cell r="BD81">
            <v>-20.951542507999999</v>
          </cell>
          <cell r="BE81" t="str">
            <v>Bovespa</v>
          </cell>
          <cell r="BF81" t="str">
            <v>FII - Fundos de Investimento Imobiliário</v>
          </cell>
          <cell r="BG81">
            <v>1.35</v>
          </cell>
        </row>
        <row r="82">
          <cell r="G82" t="str">
            <v>CLIN11</v>
          </cell>
          <cell r="H82" t="str">
            <v>49005348000160</v>
          </cell>
          <cell r="I82" t="str">
            <v>Tradicional</v>
          </cell>
          <cell r="J82" t="str">
            <v>https://fnet.bm</v>
          </cell>
          <cell r="K82">
            <v>100</v>
          </cell>
          <cell r="L82">
            <v>0.26100000000000001</v>
          </cell>
          <cell r="M82">
            <v>1017.8508485</v>
          </cell>
          <cell r="N82">
            <v>1224.0470077</v>
          </cell>
          <cell r="O82">
            <v>1263.8022424000001</v>
          </cell>
          <cell r="P82">
            <v>46041</v>
          </cell>
          <cell r="Q82">
            <v>393599.38965000003</v>
          </cell>
          <cell r="R82">
            <v>346523.94636</v>
          </cell>
          <cell r="S82">
            <v>47075.443291000003</v>
          </cell>
          <cell r="T82">
            <v>90.55</v>
          </cell>
          <cell r="U82">
            <v>90.55</v>
          </cell>
          <cell r="V82">
            <v>100</v>
          </cell>
          <cell r="W82">
            <v>46041</v>
          </cell>
          <cell r="X82">
            <v>65.502851239999998</v>
          </cell>
          <cell r="Y82">
            <v>138.23825724</v>
          </cell>
          <cell r="Z82">
            <v>45692</v>
          </cell>
          <cell r="AA82">
            <v>0.92862061198000001</v>
          </cell>
          <cell r="AB82">
            <v>46022</v>
          </cell>
          <cell r="AC82">
            <v>4346.7629999999999</v>
          </cell>
          <cell r="AD82">
            <v>423853.81562000001</v>
          </cell>
          <cell r="AE82">
            <v>97.510219816000003</v>
          </cell>
          <cell r="AF82">
            <v>46031</v>
          </cell>
          <cell r="AG82">
            <v>15.51680883</v>
          </cell>
          <cell r="AH82">
            <v>12.37</v>
          </cell>
          <cell r="AI82">
            <v>0.95</v>
          </cell>
          <cell r="AJ82">
            <v>0.64465933100999995</v>
          </cell>
          <cell r="AK82">
            <v>0.53755303852000003</v>
          </cell>
          <cell r="AL82">
            <v>5.4383300024999999</v>
          </cell>
          <cell r="AM82">
            <v>6.7647333926000002</v>
          </cell>
          <cell r="AN82">
            <v>30.920577295000001</v>
          </cell>
          <cell r="AO82">
            <v>4.0005345934000003</v>
          </cell>
          <cell r="AP82">
            <v>5.5493174279000002</v>
          </cell>
          <cell r="AQ82">
            <v>2.3857982815000001</v>
          </cell>
          <cell r="AR82">
            <v>88.44</v>
          </cell>
          <cell r="AS82" t="str">
            <v>-</v>
          </cell>
          <cell r="AT82" t="str">
            <v>-</v>
          </cell>
          <cell r="AU82">
            <v>4.0005345934000003</v>
          </cell>
          <cell r="AV82">
            <v>2.9921405807000001</v>
          </cell>
          <cell r="AW82">
            <v>11.428468903000001</v>
          </cell>
          <cell r="AX82">
            <v>-3.0090799554999998</v>
          </cell>
          <cell r="AY82">
            <v>9</v>
          </cell>
          <cell r="AZ82">
            <v>7</v>
          </cell>
          <cell r="BA82">
            <v>1.0944700461000001</v>
          </cell>
          <cell r="BB82">
            <v>2.0114376008999999</v>
          </cell>
          <cell r="BC82">
            <v>0.88592931761000004</v>
          </cell>
          <cell r="BD82">
            <v>12.285961309999999</v>
          </cell>
          <cell r="BE82" t="str">
            <v>Bovespa</v>
          </cell>
          <cell r="BF82" t="str">
            <v>FII - Fundos de Investimento Imobiliário</v>
          </cell>
          <cell r="BG82">
            <v>0.95</v>
          </cell>
        </row>
        <row r="83">
          <cell r="G83" t="str">
            <v>DEVA11</v>
          </cell>
          <cell r="H83" t="str">
            <v>37087810000137</v>
          </cell>
          <cell r="I83" t="str">
            <v>Tradicional</v>
          </cell>
          <cell r="J83" t="str">
            <v>https://fnet.bm</v>
          </cell>
          <cell r="K83">
            <v>100</v>
          </cell>
          <cell r="L83">
            <v>0.25</v>
          </cell>
          <cell r="M83">
            <v>625.50111672000003</v>
          </cell>
          <cell r="N83">
            <v>655.99619164000001</v>
          </cell>
          <cell r="O83">
            <v>789.54795352999997</v>
          </cell>
          <cell r="P83">
            <v>46041</v>
          </cell>
          <cell r="Q83">
            <v>376122.63624000002</v>
          </cell>
          <cell r="R83">
            <v>402807.96143999998</v>
          </cell>
          <cell r="S83">
            <v>-26685.325199999999</v>
          </cell>
          <cell r="T83">
            <v>26.78</v>
          </cell>
          <cell r="U83">
            <v>31.321259921999999</v>
          </cell>
          <cell r="V83">
            <v>85.501030505000003</v>
          </cell>
          <cell r="W83">
            <v>45842</v>
          </cell>
          <cell r="X83">
            <v>22.272949213</v>
          </cell>
          <cell r="Y83">
            <v>120.23553658</v>
          </cell>
          <cell r="Z83">
            <v>45974</v>
          </cell>
          <cell r="AA83">
            <v>0.27304463795</v>
          </cell>
          <cell r="AB83">
            <v>46022</v>
          </cell>
          <cell r="AC83">
            <v>14044.907999999999</v>
          </cell>
          <cell r="AD83">
            <v>1377513.3585000001</v>
          </cell>
          <cell r="AE83">
            <v>98.079201267000002</v>
          </cell>
          <cell r="AF83">
            <v>46030</v>
          </cell>
          <cell r="AG83">
            <v>16.736401674</v>
          </cell>
          <cell r="AH83">
            <v>4.8</v>
          </cell>
          <cell r="AI83">
            <v>0.4</v>
          </cell>
          <cell r="AJ83">
            <v>-0.77806595036000004</v>
          </cell>
          <cell r="AK83">
            <v>-0.88517224284999996</v>
          </cell>
          <cell r="AL83">
            <v>7.2440761059999996</v>
          </cell>
          <cell r="AM83">
            <v>10.724241403000001</v>
          </cell>
          <cell r="AN83">
            <v>10.313728824</v>
          </cell>
          <cell r="AO83">
            <v>4.6032062057000003</v>
          </cell>
          <cell r="AP83">
            <v>-15.057531042000001</v>
          </cell>
          <cell r="AQ83">
            <v>2.6053639846999999</v>
          </cell>
          <cell r="AR83">
            <v>26.1</v>
          </cell>
          <cell r="AS83">
            <v>-42.881921480999999</v>
          </cell>
          <cell r="AT83">
            <v>-75.923822189000006</v>
          </cell>
          <cell r="AU83">
            <v>4.6032062057000003</v>
          </cell>
          <cell r="AV83">
            <v>3.5948121929000001</v>
          </cell>
          <cell r="AW83">
            <v>12.023330722000001</v>
          </cell>
          <cell r="AX83">
            <v>-13.742803753</v>
          </cell>
          <cell r="AY83">
            <v>7</v>
          </cell>
          <cell r="AZ83">
            <v>6</v>
          </cell>
          <cell r="BA83">
            <v>1.5779092701999999</v>
          </cell>
          <cell r="BB83">
            <v>-0.12473953838</v>
          </cell>
          <cell r="BC83">
            <v>1.0840727501</v>
          </cell>
          <cell r="BD83">
            <v>-16.732787727000002</v>
          </cell>
          <cell r="BE83" t="str">
            <v>Bovespa</v>
          </cell>
          <cell r="BF83" t="str">
            <v>FII - Fundos de Investimento Imobiliário</v>
          </cell>
          <cell r="BG83">
            <v>0.4</v>
          </cell>
        </row>
        <row r="84">
          <cell r="G84" t="str">
            <v>RZAT11</v>
          </cell>
          <cell r="H84" t="str">
            <v>28267696000136</v>
          </cell>
          <cell r="I84" t="str">
            <v>Tradicional</v>
          </cell>
          <cell r="J84" t="str">
            <v>https://fnet.bm</v>
          </cell>
          <cell r="K84">
            <v>100</v>
          </cell>
          <cell r="L84">
            <v>0.25</v>
          </cell>
          <cell r="M84">
            <v>689.33320467999999</v>
          </cell>
          <cell r="N84">
            <v>681.14176557999997</v>
          </cell>
          <cell r="O84">
            <v>702.11362353000004</v>
          </cell>
          <cell r="P84">
            <v>46041</v>
          </cell>
          <cell r="Q84">
            <v>376495.23379999999</v>
          </cell>
          <cell r="R84">
            <v>344563.01711999997</v>
          </cell>
          <cell r="S84">
            <v>31932.216680000001</v>
          </cell>
          <cell r="T84">
            <v>88.9</v>
          </cell>
          <cell r="U84">
            <v>89.2</v>
          </cell>
          <cell r="V84">
            <v>99.663677129999996</v>
          </cell>
          <cell r="W84">
            <v>46037</v>
          </cell>
          <cell r="X84">
            <v>67.219961663999996</v>
          </cell>
          <cell r="Y84">
            <v>132.25238128999999</v>
          </cell>
          <cell r="Z84">
            <v>45688</v>
          </cell>
          <cell r="AA84">
            <v>0.88084329212000001</v>
          </cell>
          <cell r="AB84">
            <v>46022</v>
          </cell>
          <cell r="AC84">
            <v>4235.0420000000004</v>
          </cell>
          <cell r="AD84">
            <v>427425.89649000001</v>
          </cell>
          <cell r="AE84">
            <v>100.92601123</v>
          </cell>
          <cell r="AF84">
            <v>46037</v>
          </cell>
          <cell r="AG84">
            <v>14.933628318</v>
          </cell>
          <cell r="AH84">
            <v>12.15</v>
          </cell>
          <cell r="AI84">
            <v>0.95</v>
          </cell>
          <cell r="AJ84">
            <v>-0.13480116831</v>
          </cell>
          <cell r="AK84">
            <v>-0.2419074608</v>
          </cell>
          <cell r="AL84">
            <v>3.4029289131999998</v>
          </cell>
          <cell r="AM84">
            <v>3.7228757907999999</v>
          </cell>
          <cell r="AN84">
            <v>25.327662205999999</v>
          </cell>
          <cell r="AO84">
            <v>1.5103433879999999</v>
          </cell>
          <cell r="AP84">
            <v>-4.3597660987999998E-2</v>
          </cell>
          <cell r="AQ84">
            <v>0.38749154500999999</v>
          </cell>
          <cell r="AR84">
            <v>88.556849694999997</v>
          </cell>
          <cell r="AS84">
            <v>85.657909415999995</v>
          </cell>
          <cell r="AT84">
            <v>52.616008708000003</v>
          </cell>
          <cell r="AU84">
            <v>1.5103433879999999</v>
          </cell>
          <cell r="AV84">
            <v>0.50194937521000005</v>
          </cell>
          <cell r="AW84">
            <v>9.6359353456000001</v>
          </cell>
          <cell r="AX84">
            <v>-1.9631581301000001</v>
          </cell>
          <cell r="AY84">
            <v>10</v>
          </cell>
          <cell r="AZ84">
            <v>6</v>
          </cell>
          <cell r="BA84">
            <v>1.0933364023000001</v>
          </cell>
          <cell r="BB84">
            <v>1.2738671580000001</v>
          </cell>
          <cell r="BC84">
            <v>0.66143951103999998</v>
          </cell>
          <cell r="BD84">
            <v>6.5314031177</v>
          </cell>
          <cell r="BE84" t="str">
            <v>Bovespa</v>
          </cell>
          <cell r="BF84" t="str">
            <v>FII - Fundos de Investimento Imobiliário</v>
          </cell>
          <cell r="BG84">
            <v>0.95</v>
          </cell>
        </row>
        <row r="85">
          <cell r="G85" t="str">
            <v>TEPP11</v>
          </cell>
          <cell r="H85" t="str">
            <v>26681370000125</v>
          </cell>
          <cell r="I85" t="str">
            <v>Tradicional</v>
          </cell>
          <cell r="J85" t="str">
            <v>https://fnet.bm</v>
          </cell>
          <cell r="K85">
            <v>100</v>
          </cell>
          <cell r="L85">
            <v>0.24399999999999999</v>
          </cell>
          <cell r="M85">
            <v>1011.3474196</v>
          </cell>
          <cell r="N85">
            <v>2021.451243</v>
          </cell>
          <cell r="O85">
            <v>2368.0452094000002</v>
          </cell>
          <cell r="P85">
            <v>46041</v>
          </cell>
          <cell r="Q85">
            <v>432163.39932999999</v>
          </cell>
          <cell r="R85">
            <v>317323.03972</v>
          </cell>
          <cell r="S85">
            <v>114840.35961</v>
          </cell>
          <cell r="T85">
            <v>8.7100000000000009</v>
          </cell>
          <cell r="U85">
            <v>8.75</v>
          </cell>
          <cell r="V85">
            <v>99.542857143000006</v>
          </cell>
          <cell r="W85">
            <v>46035</v>
          </cell>
          <cell r="X85">
            <v>6.4324636912999997</v>
          </cell>
          <cell r="Y85">
            <v>135.40690501</v>
          </cell>
          <cell r="Z85">
            <v>45686</v>
          </cell>
          <cell r="AA85">
            <v>0.88558735082999995</v>
          </cell>
          <cell r="AB85">
            <v>46022</v>
          </cell>
          <cell r="AC85">
            <v>49616.923000000003</v>
          </cell>
          <cell r="AD85">
            <v>487996.35509999999</v>
          </cell>
          <cell r="AE85">
            <v>9.8352804968999994</v>
          </cell>
          <cell r="AF85">
            <v>46021</v>
          </cell>
          <cell r="AG85">
            <v>13.732766548000001</v>
          </cell>
          <cell r="AH85">
            <v>1.0321547337999999</v>
          </cell>
          <cell r="AI85">
            <v>7.4999999999999997E-2</v>
          </cell>
          <cell r="AJ85">
            <v>-0.11467889899</v>
          </cell>
          <cell r="AK85">
            <v>-0.22178519148</v>
          </cell>
          <cell r="AL85">
            <v>4.8438563914000001</v>
          </cell>
          <cell r="AM85">
            <v>13.588187503</v>
          </cell>
          <cell r="AN85">
            <v>31.335329629</v>
          </cell>
          <cell r="AO85">
            <v>1.220220802</v>
          </cell>
          <cell r="AP85">
            <v>5.9640697617000002</v>
          </cell>
          <cell r="AQ85">
            <v>0</v>
          </cell>
          <cell r="AR85">
            <v>8.7100000000000009</v>
          </cell>
          <cell r="AS85">
            <v>57.735036444000002</v>
          </cell>
          <cell r="AT85">
            <v>24.693135735999999</v>
          </cell>
          <cell r="AU85">
            <v>1.220220802</v>
          </cell>
          <cell r="AV85">
            <v>0.2118267892</v>
          </cell>
          <cell r="AW85">
            <v>7.7025942766000002</v>
          </cell>
          <cell r="AX85">
            <v>-4.4789762340000001</v>
          </cell>
          <cell r="AY85">
            <v>8</v>
          </cell>
          <cell r="AZ85">
            <v>7</v>
          </cell>
          <cell r="BA85">
            <v>0.89498806682999998</v>
          </cell>
          <cell r="BB85">
            <v>1.2669495229000001</v>
          </cell>
          <cell r="BC85">
            <v>1.0577337803</v>
          </cell>
          <cell r="BD85">
            <v>5.2097286434000001</v>
          </cell>
          <cell r="BE85" t="str">
            <v>Bovespa</v>
          </cell>
          <cell r="BF85" t="str">
            <v>FII - Fundos de Investimento Imobiliário</v>
          </cell>
          <cell r="BG85">
            <v>7.4999999999999997E-2</v>
          </cell>
        </row>
        <row r="86">
          <cell r="G86" t="str">
            <v>ICRI11</v>
          </cell>
          <cell r="H86" t="str">
            <v>51294441000184</v>
          </cell>
          <cell r="I86" t="str">
            <v>Tradicional</v>
          </cell>
          <cell r="J86" t="str">
            <v>https://fnet.bm</v>
          </cell>
          <cell r="K86">
            <v>100</v>
          </cell>
          <cell r="L86">
            <v>0.24</v>
          </cell>
          <cell r="M86">
            <v>935.44368115999998</v>
          </cell>
          <cell r="N86">
            <v>1167.6626798</v>
          </cell>
          <cell r="O86">
            <v>1217.8101028999999</v>
          </cell>
          <cell r="P86">
            <v>46041</v>
          </cell>
          <cell r="Q86">
            <v>362013.14215000003</v>
          </cell>
          <cell r="R86">
            <v>325522.52600999997</v>
          </cell>
          <cell r="S86">
            <v>36490.616139999998</v>
          </cell>
          <cell r="T86">
            <v>93.85</v>
          </cell>
          <cell r="U86">
            <v>93.85</v>
          </cell>
          <cell r="V86">
            <v>100</v>
          </cell>
          <cell r="W86">
            <v>46041</v>
          </cell>
          <cell r="X86">
            <v>68.186433469999997</v>
          </cell>
          <cell r="Y86">
            <v>137.63734987000001</v>
          </cell>
          <cell r="Z86">
            <v>45693</v>
          </cell>
          <cell r="AA86">
            <v>0.92743144143</v>
          </cell>
          <cell r="AB86">
            <v>46022</v>
          </cell>
          <cell r="AC86">
            <v>3857.3589999999999</v>
          </cell>
          <cell r="AD86">
            <v>390339.51835000003</v>
          </cell>
          <cell r="AE86">
            <v>101.1934638</v>
          </cell>
          <cell r="AF86">
            <v>46021</v>
          </cell>
          <cell r="AG86">
            <v>14.350041473999999</v>
          </cell>
          <cell r="AH86">
            <v>12.11</v>
          </cell>
          <cell r="AI86">
            <v>0.95</v>
          </cell>
          <cell r="AJ86">
            <v>2.7142388090999998</v>
          </cell>
          <cell r="AK86">
            <v>2.6071325166000001</v>
          </cell>
          <cell r="AL86">
            <v>5.7905070269000003</v>
          </cell>
          <cell r="AM86">
            <v>8.2257794462000007</v>
          </cell>
          <cell r="AN86">
            <v>26.989558765000002</v>
          </cell>
          <cell r="AO86">
            <v>4.3357420789000001</v>
          </cell>
          <cell r="AP86">
            <v>1.6182988986</v>
          </cell>
          <cell r="AQ86">
            <v>3.3590308369000001</v>
          </cell>
          <cell r="AR86">
            <v>90.8</v>
          </cell>
          <cell r="AS86" t="str">
            <v>-</v>
          </cell>
          <cell r="AT86" t="str">
            <v>-</v>
          </cell>
          <cell r="AU86">
            <v>4.3357420789000001</v>
          </cell>
          <cell r="AV86">
            <v>3.3273480661999999</v>
          </cell>
          <cell r="AW86">
            <v>9.8291656350000007</v>
          </cell>
          <cell r="AX86">
            <v>-2.9072956665</v>
          </cell>
          <cell r="AY86">
            <v>8</v>
          </cell>
          <cell r="AZ86">
            <v>6</v>
          </cell>
          <cell r="BA86">
            <v>1.0596765198</v>
          </cell>
          <cell r="BB86">
            <v>1.0839281545999999</v>
          </cell>
          <cell r="BC86">
            <v>1.3865814488999999</v>
          </cell>
          <cell r="BD86">
            <v>1.6624044351</v>
          </cell>
          <cell r="BE86" t="str">
            <v>Bovespa</v>
          </cell>
          <cell r="BF86" t="str">
            <v>FII - Fundos de Investimento Imobiliário</v>
          </cell>
          <cell r="BG86">
            <v>0.95</v>
          </cell>
        </row>
        <row r="87">
          <cell r="G87" t="str">
            <v>SNCI11</v>
          </cell>
          <cell r="H87" t="str">
            <v>41076710000182</v>
          </cell>
          <cell r="I87" t="str">
            <v>Tradicional</v>
          </cell>
          <cell r="J87" t="str">
            <v>https://fnet.bm</v>
          </cell>
          <cell r="K87">
            <v>100</v>
          </cell>
          <cell r="L87">
            <v>0.23699999999999999</v>
          </cell>
          <cell r="M87">
            <v>557.19549791999998</v>
          </cell>
          <cell r="N87">
            <v>721.18197951000002</v>
          </cell>
          <cell r="O87">
            <v>1052.5699276</v>
          </cell>
          <cell r="P87">
            <v>46041</v>
          </cell>
          <cell r="Q87">
            <v>356958</v>
          </cell>
          <cell r="R87">
            <v>351120</v>
          </cell>
          <cell r="S87">
            <v>5838</v>
          </cell>
          <cell r="T87">
            <v>84.99</v>
          </cell>
          <cell r="U87">
            <v>86.65</v>
          </cell>
          <cell r="V87">
            <v>98.084246969999995</v>
          </cell>
          <cell r="W87">
            <v>46037</v>
          </cell>
          <cell r="X87">
            <v>68.011538827999999</v>
          </cell>
          <cell r="Y87">
            <v>124.96408913</v>
          </cell>
          <cell r="Z87">
            <v>45686</v>
          </cell>
          <cell r="AA87">
            <v>0.85978045399000003</v>
          </cell>
          <cell r="AB87">
            <v>46022</v>
          </cell>
          <cell r="AC87">
            <v>4200</v>
          </cell>
          <cell r="AD87">
            <v>415173.42985000001</v>
          </cell>
          <cell r="AE87">
            <v>98.850816631000001</v>
          </cell>
          <cell r="AF87">
            <v>46037</v>
          </cell>
          <cell r="AG87">
            <v>14.354066984999999</v>
          </cell>
          <cell r="AH87">
            <v>12</v>
          </cell>
          <cell r="AI87">
            <v>1</v>
          </cell>
          <cell r="AJ87">
            <v>-0.88629737611000003</v>
          </cell>
          <cell r="AK87">
            <v>-0.99340366859999996</v>
          </cell>
          <cell r="AL87">
            <v>3.9550694917000002</v>
          </cell>
          <cell r="AM87">
            <v>7.7974546487999996</v>
          </cell>
          <cell r="AN87">
            <v>16.802558907000002</v>
          </cell>
          <cell r="AO87">
            <v>1.1897863343999999</v>
          </cell>
          <cell r="AP87">
            <v>-8.5687009600999993</v>
          </cell>
          <cell r="AQ87">
            <v>1.1421676113999999</v>
          </cell>
          <cell r="AR87">
            <v>84.030233885000001</v>
          </cell>
          <cell r="AS87" t="str">
            <v>-</v>
          </cell>
          <cell r="AT87" t="str">
            <v>-</v>
          </cell>
          <cell r="AU87">
            <v>1.1897863343999999</v>
          </cell>
          <cell r="AV87">
            <v>0.18139232160999999</v>
          </cell>
          <cell r="AW87">
            <v>8.7998181659999997</v>
          </cell>
          <cell r="AX87">
            <v>-1.7923816158999999</v>
          </cell>
          <cell r="AY87">
            <v>8</v>
          </cell>
          <cell r="AZ87">
            <v>6</v>
          </cell>
          <cell r="BA87">
            <v>1.2091898428000001</v>
          </cell>
          <cell r="BB87">
            <v>0.55084396924000001</v>
          </cell>
          <cell r="BC87">
            <v>0.67193670093000002</v>
          </cell>
          <cell r="BD87">
            <v>-1.0803061700000001</v>
          </cell>
          <cell r="BE87" t="str">
            <v>Bovespa</v>
          </cell>
          <cell r="BF87" t="str">
            <v>FII - Fundos de Investimento Imobiliário</v>
          </cell>
          <cell r="BG87">
            <v>1</v>
          </cell>
        </row>
        <row r="88">
          <cell r="G88" t="str">
            <v>MANA11</v>
          </cell>
          <cell r="H88" t="str">
            <v>42888583000189</v>
          </cell>
          <cell r="I88" t="str">
            <v>Tradicional</v>
          </cell>
          <cell r="J88" t="str">
            <v>https://fnet.bm</v>
          </cell>
          <cell r="K88">
            <v>100</v>
          </cell>
          <cell r="L88">
            <v>0.23200000000000001</v>
          </cell>
          <cell r="M88">
            <v>1111.2238588</v>
          </cell>
          <cell r="N88">
            <v>1044.3012897000001</v>
          </cell>
          <cell r="O88">
            <v>920.92233411999996</v>
          </cell>
          <cell r="P88">
            <v>46041</v>
          </cell>
          <cell r="Q88">
            <v>349836.8248</v>
          </cell>
          <cell r="R88">
            <v>298412.31300000002</v>
          </cell>
          <cell r="S88">
            <v>51424.5118</v>
          </cell>
          <cell r="T88">
            <v>9.32</v>
          </cell>
          <cell r="U88">
            <v>9.32</v>
          </cell>
          <cell r="V88">
            <v>100</v>
          </cell>
          <cell r="W88">
            <v>46041</v>
          </cell>
          <cell r="X88">
            <v>6.4461830474999999</v>
          </cell>
          <cell r="Y88">
            <v>144.58168394</v>
          </cell>
          <cell r="Z88">
            <v>45685</v>
          </cell>
          <cell r="AA88">
            <v>0.98876251525000003</v>
          </cell>
          <cell r="AB88">
            <v>46022</v>
          </cell>
          <cell r="AC88">
            <v>37536.14</v>
          </cell>
          <cell r="AD88">
            <v>353812.79064000002</v>
          </cell>
          <cell r="AE88">
            <v>9.4259236735999998</v>
          </cell>
          <cell r="AF88">
            <v>46021</v>
          </cell>
          <cell r="AG88">
            <v>16.352201258000001</v>
          </cell>
          <cell r="AH88">
            <v>1.3</v>
          </cell>
          <cell r="AI88">
            <v>0.11</v>
          </cell>
          <cell r="AJ88">
            <v>0.43103448279000001</v>
          </cell>
          <cell r="AK88">
            <v>0.32392819029999997</v>
          </cell>
          <cell r="AL88">
            <v>5.9780192793999998</v>
          </cell>
          <cell r="AM88">
            <v>10.022303258000001</v>
          </cell>
          <cell r="AN88">
            <v>36.215951285000003</v>
          </cell>
          <cell r="AO88">
            <v>1.8579234975000001</v>
          </cell>
          <cell r="AP88">
            <v>10.844691417</v>
          </cell>
          <cell r="AQ88">
            <v>0.64794816426000001</v>
          </cell>
          <cell r="AR88">
            <v>9.26</v>
          </cell>
          <cell r="AS88" t="str">
            <v>-</v>
          </cell>
          <cell r="AT88" t="str">
            <v>-</v>
          </cell>
          <cell r="AU88">
            <v>1.8579234975000001</v>
          </cell>
          <cell r="AV88">
            <v>0.84952948473000001</v>
          </cell>
          <cell r="AW88">
            <v>6.3145809414</v>
          </cell>
          <cell r="AX88">
            <v>-0.22779043301999999</v>
          </cell>
          <cell r="AY88">
            <v>11</v>
          </cell>
          <cell r="AZ88">
            <v>8</v>
          </cell>
          <cell r="BA88">
            <v>1.2359550561999999</v>
          </cell>
          <cell r="BB88">
            <v>2.2813974975</v>
          </cell>
          <cell r="BC88">
            <v>1.0366793344</v>
          </cell>
          <cell r="BD88">
            <v>13.405898495000001</v>
          </cell>
          <cell r="BE88" t="str">
            <v>Bovespa</v>
          </cell>
          <cell r="BF88" t="str">
            <v>FII - Fundos de Investimento Imobiliário</v>
          </cell>
          <cell r="BG88">
            <v>0.11</v>
          </cell>
        </row>
        <row r="89">
          <cell r="G89" t="str">
            <v>VRTM11</v>
          </cell>
          <cell r="H89" t="str">
            <v>51870412000113</v>
          </cell>
          <cell r="I89" t="str">
            <v>Tradicional</v>
          </cell>
          <cell r="J89" t="str">
            <v>https://fnet.bm</v>
          </cell>
          <cell r="K89">
            <v>100</v>
          </cell>
          <cell r="L89">
            <v>0.22700000000000001</v>
          </cell>
          <cell r="M89">
            <v>370.88648819999997</v>
          </cell>
          <cell r="N89">
            <v>359.93367918000001</v>
          </cell>
          <cell r="O89">
            <v>356.11378058999998</v>
          </cell>
          <cell r="P89">
            <v>46041</v>
          </cell>
          <cell r="Q89">
            <v>341950.66360000003</v>
          </cell>
          <cell r="R89">
            <v>298737.11820000003</v>
          </cell>
          <cell r="S89">
            <v>43213.545400000003</v>
          </cell>
          <cell r="T89">
            <v>7.28</v>
          </cell>
          <cell r="U89">
            <v>7.3</v>
          </cell>
          <cell r="V89">
            <v>99.726027396999996</v>
          </cell>
          <cell r="W89">
            <v>46038</v>
          </cell>
          <cell r="X89">
            <v>5.2867463945999997</v>
          </cell>
          <cell r="Y89">
            <v>137.70284133999999</v>
          </cell>
          <cell r="Z89">
            <v>45681</v>
          </cell>
          <cell r="AA89">
            <v>0.77749044251999999</v>
          </cell>
          <cell r="AB89">
            <v>46022</v>
          </cell>
          <cell r="AC89">
            <v>46971.245000000003</v>
          </cell>
          <cell r="AD89">
            <v>439813.33390000003</v>
          </cell>
          <cell r="AE89">
            <v>9.3634591525000008</v>
          </cell>
          <cell r="AF89">
            <v>46021</v>
          </cell>
          <cell r="AG89">
            <v>16.981132075000001</v>
          </cell>
          <cell r="AH89">
            <v>1.08</v>
          </cell>
          <cell r="AI89">
            <v>0.09</v>
          </cell>
          <cell r="AJ89">
            <v>-0.27397260283000002</v>
          </cell>
          <cell r="AK89">
            <v>-0.38107889532</v>
          </cell>
          <cell r="AL89">
            <v>6.499326946</v>
          </cell>
          <cell r="AM89">
            <v>9.8157085546000005</v>
          </cell>
          <cell r="AN89">
            <v>33.805591116999999</v>
          </cell>
          <cell r="AO89">
            <v>-0.27397260283000002</v>
          </cell>
          <cell r="AP89">
            <v>8.4343312503999996</v>
          </cell>
          <cell r="AQ89">
            <v>0.69156293211999997</v>
          </cell>
          <cell r="AR89">
            <v>7.23</v>
          </cell>
          <cell r="AS89" t="str">
            <v>-</v>
          </cell>
          <cell r="AT89" t="str">
            <v>-</v>
          </cell>
          <cell r="AU89">
            <v>-0.27397260283000002</v>
          </cell>
          <cell r="AV89">
            <v>-1.2823666156</v>
          </cell>
          <cell r="AW89">
            <v>10.134128166</v>
          </cell>
          <cell r="AX89">
            <v>-1.1627906976</v>
          </cell>
          <cell r="AY89">
            <v>10</v>
          </cell>
          <cell r="AZ89">
            <v>6</v>
          </cell>
          <cell r="BA89">
            <v>1.3005780347</v>
          </cell>
          <cell r="BB89">
            <v>1.8672109486999999</v>
          </cell>
          <cell r="BC89">
            <v>0.99080549261999995</v>
          </cell>
          <cell r="BD89">
            <v>11.406818261</v>
          </cell>
          <cell r="BE89" t="str">
            <v>Bovespa</v>
          </cell>
          <cell r="BF89" t="str">
            <v>FII - Fundos de Investimento Imobiliário</v>
          </cell>
          <cell r="BG89">
            <v>0.09</v>
          </cell>
        </row>
        <row r="90">
          <cell r="G90" t="str">
            <v>SNEL11</v>
          </cell>
          <cell r="H90" t="str">
            <v>43741171000184</v>
          </cell>
          <cell r="I90" t="str">
            <v>Tradicional</v>
          </cell>
          <cell r="J90" t="str">
            <v>https://fnet.bm</v>
          </cell>
          <cell r="K90">
            <v>100</v>
          </cell>
          <cell r="L90">
            <v>0.221</v>
          </cell>
          <cell r="M90">
            <v>1102.5192256</v>
          </cell>
          <cell r="N90">
            <v>1468.5595473999999</v>
          </cell>
          <cell r="O90">
            <v>1533.0893747</v>
          </cell>
          <cell r="P90">
            <v>46041</v>
          </cell>
          <cell r="Q90">
            <v>960681.81103999994</v>
          </cell>
          <cell r="R90">
            <v>222923.90549</v>
          </cell>
          <cell r="S90">
            <v>737757.90555000002</v>
          </cell>
          <cell r="T90">
            <v>8.68</v>
          </cell>
          <cell r="U90">
            <v>8.7290857143</v>
          </cell>
          <cell r="V90">
            <v>99.437676339999996</v>
          </cell>
          <cell r="W90">
            <v>46028</v>
          </cell>
          <cell r="X90">
            <v>7.5040528691999997</v>
          </cell>
          <cell r="Y90">
            <v>115.67082683</v>
          </cell>
          <cell r="Z90">
            <v>45688</v>
          </cell>
          <cell r="AA90">
            <v>1.0564213883</v>
          </cell>
          <cell r="AB90">
            <v>46022</v>
          </cell>
          <cell r="AC90">
            <v>110677.628</v>
          </cell>
          <cell r="AD90">
            <v>909373.68524999998</v>
          </cell>
          <cell r="AE90">
            <v>8.2164182743000005</v>
          </cell>
          <cell r="AF90">
            <v>46037</v>
          </cell>
          <cell r="AG90">
            <v>13.777267508</v>
          </cell>
          <cell r="AH90">
            <v>1.2</v>
          </cell>
          <cell r="AI90">
            <v>0.1</v>
          </cell>
          <cell r="AJ90">
            <v>-0.11507479875</v>
          </cell>
          <cell r="AK90">
            <v>-0.22218109124999999</v>
          </cell>
          <cell r="AL90">
            <v>3.4198683249999999</v>
          </cell>
          <cell r="AM90">
            <v>5.7605272737000002</v>
          </cell>
          <cell r="AN90">
            <v>14.608408217999999</v>
          </cell>
          <cell r="AO90">
            <v>2.6941148631999998</v>
          </cell>
          <cell r="AP90">
            <v>-10.762851648</v>
          </cell>
          <cell r="AQ90">
            <v>-0.10982001349000001</v>
          </cell>
          <cell r="AR90">
            <v>8.6895428570999993</v>
          </cell>
          <cell r="AS90" t="str">
            <v>-</v>
          </cell>
          <cell r="AT90" t="str">
            <v>-</v>
          </cell>
          <cell r="AU90">
            <v>2.6941148631999998</v>
          </cell>
          <cell r="AV90">
            <v>1.6857208504000001</v>
          </cell>
          <cell r="AW90">
            <v>3.4738717340999998</v>
          </cell>
          <cell r="AX90">
            <v>-0.23501762615999999</v>
          </cell>
          <cell r="AY90">
            <v>10</v>
          </cell>
          <cell r="AZ90">
            <v>4</v>
          </cell>
          <cell r="BA90">
            <v>1.1778563015000001</v>
          </cell>
          <cell r="BB90">
            <v>-6.6402816638000003E-2</v>
          </cell>
          <cell r="BC90">
            <v>0.12196415548</v>
          </cell>
          <cell r="BD90">
            <v>-1.8851228655000001</v>
          </cell>
          <cell r="BE90" t="str">
            <v>Bovespa</v>
          </cell>
          <cell r="BF90" t="str">
            <v>FII - Fundos de Investimento Imobiliário</v>
          </cell>
          <cell r="BG90">
            <v>0.1</v>
          </cell>
        </row>
        <row r="91">
          <cell r="G91" t="str">
            <v>PATL11</v>
          </cell>
          <cell r="H91" t="str">
            <v>35754164000199</v>
          </cell>
          <cell r="I91" t="str">
            <v>Tradicional</v>
          </cell>
          <cell r="J91" t="str">
            <v>https://fnet.bm</v>
          </cell>
          <cell r="K91">
            <v>100</v>
          </cell>
          <cell r="L91">
            <v>0.221</v>
          </cell>
          <cell r="M91">
            <v>634.88864163999995</v>
          </cell>
          <cell r="N91">
            <v>1009.7491627000001</v>
          </cell>
          <cell r="O91">
            <v>930.50790824000001</v>
          </cell>
          <cell r="P91">
            <v>46041</v>
          </cell>
          <cell r="Q91">
            <v>333684.11475000001</v>
          </cell>
          <cell r="R91">
            <v>239094.52650000001</v>
          </cell>
          <cell r="S91">
            <v>94589.588250000001</v>
          </cell>
          <cell r="T91">
            <v>66.849999999999994</v>
          </cell>
          <cell r="U91">
            <v>68.19</v>
          </cell>
          <cell r="V91">
            <v>98.034902478000006</v>
          </cell>
          <cell r="W91">
            <v>46031</v>
          </cell>
          <cell r="X91">
            <v>37.283507739000001</v>
          </cell>
          <cell r="Y91">
            <v>179.30179871999999</v>
          </cell>
          <cell r="Z91">
            <v>45701</v>
          </cell>
          <cell r="AA91">
            <v>0.74903150073000002</v>
          </cell>
          <cell r="AB91">
            <v>46022</v>
          </cell>
          <cell r="AC91">
            <v>4991.5349999999999</v>
          </cell>
          <cell r="AD91">
            <v>445487.42533</v>
          </cell>
          <cell r="AE91">
            <v>89.248582916999993</v>
          </cell>
          <cell r="AF91">
            <v>46021</v>
          </cell>
          <cell r="AG91">
            <v>14.822546972</v>
          </cell>
          <cell r="AH91">
            <v>7.1</v>
          </cell>
          <cell r="AI91">
            <v>0.7</v>
          </cell>
          <cell r="AJ91">
            <v>-0.43193327383000002</v>
          </cell>
          <cell r="AK91">
            <v>-0.53903956632000005</v>
          </cell>
          <cell r="AL91">
            <v>3.7357914934999998</v>
          </cell>
          <cell r="AM91">
            <v>14.389726488999999</v>
          </cell>
          <cell r="AN91">
            <v>59.350640728999998</v>
          </cell>
          <cell r="AO91">
            <v>1.8744285279999999</v>
          </cell>
          <cell r="AP91">
            <v>33.979380861999999</v>
          </cell>
          <cell r="AQ91">
            <v>-1.5898719270999999</v>
          </cell>
          <cell r="AR91">
            <v>67.930000000000007</v>
          </cell>
          <cell r="AS91">
            <v>21.187356876999999</v>
          </cell>
          <cell r="AT91">
            <v>-11.854543831000001</v>
          </cell>
          <cell r="AU91">
            <v>1.8744285279999999</v>
          </cell>
          <cell r="AV91">
            <v>0.86603451526999997</v>
          </cell>
          <cell r="AW91">
            <v>9.2097673523000001</v>
          </cell>
          <cell r="AX91">
            <v>1.1292769254999999</v>
          </cell>
          <cell r="AY91">
            <v>12</v>
          </cell>
          <cell r="AZ91">
            <v>11</v>
          </cell>
          <cell r="BA91">
            <v>1.0747735299000001</v>
          </cell>
          <cell r="BB91">
            <v>2.4593223169999998</v>
          </cell>
          <cell r="BC91">
            <v>1.7701486178000001</v>
          </cell>
          <cell r="BD91">
            <v>35.710786309</v>
          </cell>
          <cell r="BE91" t="str">
            <v>Bovespa</v>
          </cell>
          <cell r="BF91" t="str">
            <v>FII - Fundos de Investimento Imobiliário</v>
          </cell>
          <cell r="BG91">
            <v>0.7</v>
          </cell>
        </row>
        <row r="92">
          <cell r="G92" t="str">
            <v>LIFE11</v>
          </cell>
          <cell r="H92" t="str">
            <v>39753295000102</v>
          </cell>
          <cell r="I92" t="str">
            <v>Tradicional</v>
          </cell>
          <cell r="J92" t="str">
            <v>https://fnet.bm</v>
          </cell>
          <cell r="K92">
            <v>100</v>
          </cell>
          <cell r="L92">
            <v>0.221</v>
          </cell>
          <cell r="M92">
            <v>693.23851428</v>
          </cell>
          <cell r="N92">
            <v>689.27154901999995</v>
          </cell>
          <cell r="O92">
            <v>798.80275471000004</v>
          </cell>
          <cell r="P92">
            <v>46041</v>
          </cell>
          <cell r="Q92">
            <v>333599.68975999998</v>
          </cell>
          <cell r="R92">
            <v>283884.70208000002</v>
          </cell>
          <cell r="S92">
            <v>49714.987679999998</v>
          </cell>
          <cell r="T92">
            <v>8.39</v>
          </cell>
          <cell r="U92">
            <v>8.41</v>
          </cell>
          <cell r="V92">
            <v>99.762187871999998</v>
          </cell>
          <cell r="W92">
            <v>46021</v>
          </cell>
          <cell r="X92">
            <v>7.0723232278000001</v>
          </cell>
          <cell r="Y92">
            <v>118.63145574000001</v>
          </cell>
          <cell r="Z92">
            <v>45700</v>
          </cell>
          <cell r="AA92">
            <v>0.83262521958000002</v>
          </cell>
          <cell r="AB92">
            <v>46022</v>
          </cell>
          <cell r="AC92">
            <v>39761.584000000003</v>
          </cell>
          <cell r="AD92">
            <v>400660.08321000001</v>
          </cell>
          <cell r="AE92">
            <v>10.076562422</v>
          </cell>
          <cell r="AF92">
            <v>46021</v>
          </cell>
          <cell r="AG92">
            <v>17.433414043999999</v>
          </cell>
          <cell r="AH92">
            <v>1.44</v>
          </cell>
          <cell r="AI92">
            <v>0.12</v>
          </cell>
          <cell r="AJ92">
            <v>0.11933174209</v>
          </cell>
          <cell r="AK92">
            <v>1.2225449609000001E-2</v>
          </cell>
          <cell r="AL92">
            <v>6.9059626312000004</v>
          </cell>
          <cell r="AM92">
            <v>7.4162767401999998</v>
          </cell>
          <cell r="AN92">
            <v>20.131595988000001</v>
          </cell>
          <cell r="AO92">
            <v>-0.23781212831000001</v>
          </cell>
          <cell r="AP92">
            <v>-5.2396638794000001</v>
          </cell>
          <cell r="AQ92">
            <v>0.23894862607</v>
          </cell>
          <cell r="AR92">
            <v>8.3699999999999992</v>
          </cell>
          <cell r="AS92" t="str">
            <v>-</v>
          </cell>
          <cell r="AT92" t="str">
            <v>-</v>
          </cell>
          <cell r="AU92">
            <v>-0.23781212831000001</v>
          </cell>
          <cell r="AV92">
            <v>-1.2462061411000001</v>
          </cell>
          <cell r="AW92">
            <v>6.7584480599000001</v>
          </cell>
          <cell r="AX92">
            <v>-3.0612244896999998</v>
          </cell>
          <cell r="AY92">
            <v>6</v>
          </cell>
          <cell r="AZ92">
            <v>3</v>
          </cell>
          <cell r="BA92">
            <v>1.5075376884</v>
          </cell>
          <cell r="BB92">
            <v>0.12697243058999999</v>
          </cell>
          <cell r="BC92">
            <v>0.57907379839999995</v>
          </cell>
          <cell r="BD92">
            <v>-5.0015277395000002</v>
          </cell>
          <cell r="BE92" t="str">
            <v>Bovespa</v>
          </cell>
          <cell r="BF92" t="str">
            <v>FII - Fundos de Investimento Imobiliário</v>
          </cell>
          <cell r="BG92">
            <v>0.12</v>
          </cell>
        </row>
        <row r="93">
          <cell r="G93" t="str">
            <v>TOPP11</v>
          </cell>
          <cell r="H93" t="str">
            <v>56805391000176</v>
          </cell>
          <cell r="I93" t="str">
            <v>Tradicional</v>
          </cell>
          <cell r="J93" t="str">
            <v>https://fnet.bm</v>
          </cell>
          <cell r="K93">
            <v>100</v>
          </cell>
          <cell r="L93">
            <v>0.22</v>
          </cell>
          <cell r="M93">
            <v>570.49342323999997</v>
          </cell>
          <cell r="N93">
            <v>488.86928967</v>
          </cell>
          <cell r="O93">
            <v>576.19921118000002</v>
          </cell>
          <cell r="P93">
            <v>46041</v>
          </cell>
          <cell r="Q93">
            <v>331286.03840000002</v>
          </cell>
          <cell r="R93">
            <v>328433.24719999998</v>
          </cell>
          <cell r="S93">
            <v>2852.7912001999998</v>
          </cell>
          <cell r="T93">
            <v>73.16</v>
          </cell>
          <cell r="U93">
            <v>76.018607662999997</v>
          </cell>
          <cell r="V93">
            <v>96.239594815999993</v>
          </cell>
          <cell r="W93">
            <v>46021</v>
          </cell>
          <cell r="X93">
            <v>58.594720459000001</v>
          </cell>
          <cell r="Y93">
            <v>124.85766537000001</v>
          </cell>
          <cell r="Z93">
            <v>45694</v>
          </cell>
          <cell r="AA93">
            <v>0.68958511181000004</v>
          </cell>
          <cell r="AB93">
            <v>46022</v>
          </cell>
          <cell r="AC93">
            <v>4528.24</v>
          </cell>
          <cell r="AD93">
            <v>480413.55987</v>
          </cell>
          <cell r="AE93">
            <v>106.09277772999999</v>
          </cell>
          <cell r="AF93">
            <v>46036</v>
          </cell>
          <cell r="AG93">
            <v>13.897697504</v>
          </cell>
          <cell r="AH93">
            <v>10.08</v>
          </cell>
          <cell r="AI93">
            <v>0.84</v>
          </cell>
          <cell r="AJ93">
            <v>-0.78654732842999997</v>
          </cell>
          <cell r="AK93">
            <v>-0.89365362091</v>
          </cell>
          <cell r="AL93">
            <v>3.6105074966999999</v>
          </cell>
          <cell r="AM93">
            <v>12.289678302</v>
          </cell>
          <cell r="AN93">
            <v>16.456929035000002</v>
          </cell>
          <cell r="AO93">
            <v>-3.7604051838000001</v>
          </cell>
          <cell r="AP93">
            <v>-8.9143308319999992</v>
          </cell>
          <cell r="AQ93">
            <v>-0.28483431570000001</v>
          </cell>
          <cell r="AR93">
            <v>73.368980031999996</v>
          </cell>
          <cell r="AS93" t="str">
            <v>-</v>
          </cell>
          <cell r="AT93" t="str">
            <v>-</v>
          </cell>
          <cell r="AU93">
            <v>-3.7604051838000001</v>
          </cell>
          <cell r="AV93">
            <v>-4.7687991964999998</v>
          </cell>
          <cell r="AW93">
            <v>11.136222418999999</v>
          </cell>
          <cell r="AX93">
            <v>-3.7604051838000001</v>
          </cell>
          <cell r="AY93">
            <v>7</v>
          </cell>
          <cell r="AZ93">
            <v>6</v>
          </cell>
          <cell r="BA93">
            <v>1.1761411369000001</v>
          </cell>
          <cell r="BB93">
            <v>0.31455158336</v>
          </cell>
          <cell r="BC93">
            <v>1.3799753416</v>
          </cell>
          <cell r="BD93">
            <v>-12.881016388999999</v>
          </cell>
          <cell r="BE93" t="str">
            <v>Bovespa</v>
          </cell>
          <cell r="BF93" t="str">
            <v>FII - Fundos de Investimento Imobiliário</v>
          </cell>
          <cell r="BG93">
            <v>0.84</v>
          </cell>
        </row>
        <row r="94">
          <cell r="G94" t="str">
            <v>BCIA11</v>
          </cell>
          <cell r="H94" t="str">
            <v>20216935000117</v>
          </cell>
          <cell r="I94" t="str">
            <v>Tradicional</v>
          </cell>
          <cell r="J94" t="str">
            <v>https://fnet.bm</v>
          </cell>
          <cell r="K94">
            <v>100</v>
          </cell>
          <cell r="L94">
            <v>0.219</v>
          </cell>
          <cell r="M94">
            <v>412.50642140000002</v>
          </cell>
          <cell r="N94">
            <v>514.19296573999998</v>
          </cell>
          <cell r="O94">
            <v>502.02933117999999</v>
          </cell>
          <cell r="P94">
            <v>46041</v>
          </cell>
          <cell r="Q94">
            <v>330176.19364000001</v>
          </cell>
          <cell r="R94">
            <v>295477.56910000002</v>
          </cell>
          <cell r="S94">
            <v>34698.624540999997</v>
          </cell>
          <cell r="T94">
            <v>88.78</v>
          </cell>
          <cell r="U94">
            <v>89.49</v>
          </cell>
          <cell r="V94">
            <v>99.206615264000007</v>
          </cell>
          <cell r="W94">
            <v>46038</v>
          </cell>
          <cell r="X94">
            <v>67.869484455000006</v>
          </cell>
          <cell r="Y94">
            <v>130.80989301</v>
          </cell>
          <cell r="Z94">
            <v>45687</v>
          </cell>
          <cell r="AA94">
            <v>0.86072851295999997</v>
          </cell>
          <cell r="AB94">
            <v>46022</v>
          </cell>
          <cell r="AC94">
            <v>3719.038</v>
          </cell>
          <cell r="AD94">
            <v>383600.85517</v>
          </cell>
          <cell r="AE94">
            <v>103.14518302</v>
          </cell>
          <cell r="AF94">
            <v>46021</v>
          </cell>
          <cell r="AG94">
            <v>12.762743864000001</v>
          </cell>
          <cell r="AH94">
            <v>10.14</v>
          </cell>
          <cell r="AI94">
            <v>0.86</v>
          </cell>
          <cell r="AJ94">
            <v>-0.79338473570000001</v>
          </cell>
          <cell r="AK94">
            <v>-0.90049102819000004</v>
          </cell>
          <cell r="AL94">
            <v>3.2575612667999998</v>
          </cell>
          <cell r="AM94">
            <v>9.0596088895999998</v>
          </cell>
          <cell r="AN94">
            <v>25.952886281000001</v>
          </cell>
          <cell r="AO94">
            <v>0.95519672503999997</v>
          </cell>
          <cell r="AP94">
            <v>0.58162641362</v>
          </cell>
          <cell r="AQ94">
            <v>2.1398987574000001</v>
          </cell>
          <cell r="AR94">
            <v>86.92</v>
          </cell>
          <cell r="AS94">
            <v>31.227199687999999</v>
          </cell>
          <cell r="AT94">
            <v>-1.8147010205</v>
          </cell>
          <cell r="AU94">
            <v>0.95519672503999997</v>
          </cell>
          <cell r="AV94">
            <v>-5.3197287707000003E-2</v>
          </cell>
          <cell r="AW94">
            <v>7.4421437272000004</v>
          </cell>
          <cell r="AX94">
            <v>-1.4535881882999999</v>
          </cell>
          <cell r="AY94">
            <v>9</v>
          </cell>
          <cell r="AZ94">
            <v>5</v>
          </cell>
          <cell r="BA94">
            <v>0.99055517161999995</v>
          </cell>
          <cell r="BB94">
            <v>1.0215869447999999</v>
          </cell>
          <cell r="BC94">
            <v>1.2182068184999999</v>
          </cell>
          <cell r="BD94">
            <v>-2.7936230493999998</v>
          </cell>
          <cell r="BE94" t="str">
            <v>Bovespa</v>
          </cell>
          <cell r="BF94" t="str">
            <v>FII - Fundos de Investimento Imobiliário</v>
          </cell>
          <cell r="BG94">
            <v>0.86</v>
          </cell>
        </row>
        <row r="95">
          <cell r="G95" t="str">
            <v>RECT11</v>
          </cell>
          <cell r="H95" t="str">
            <v>32274163000159</v>
          </cell>
          <cell r="I95" t="str">
            <v>Tradicional</v>
          </cell>
          <cell r="J95" t="str">
            <v>https://fnet.bm</v>
          </cell>
          <cell r="K95">
            <v>100</v>
          </cell>
          <cell r="L95">
            <v>0.218</v>
          </cell>
          <cell r="M95">
            <v>306.40540324</v>
          </cell>
          <cell r="N95">
            <v>410.38717049000002</v>
          </cell>
          <cell r="O95">
            <v>547.33737765000001</v>
          </cell>
          <cell r="P95">
            <v>46041</v>
          </cell>
          <cell r="Q95">
            <v>328070.1312</v>
          </cell>
          <cell r="R95">
            <v>237338.23553999999</v>
          </cell>
          <cell r="S95">
            <v>90731.895659999995</v>
          </cell>
          <cell r="T95">
            <v>38.4</v>
          </cell>
          <cell r="U95">
            <v>38.64</v>
          </cell>
          <cell r="V95">
            <v>99.378881988000003</v>
          </cell>
          <cell r="W95">
            <v>46035</v>
          </cell>
          <cell r="X95">
            <v>23.447353281000002</v>
          </cell>
          <cell r="Y95">
            <v>163.77114951999999</v>
          </cell>
          <cell r="Z95">
            <v>45684</v>
          </cell>
          <cell r="AA95">
            <v>0.42816802173000001</v>
          </cell>
          <cell r="AB95">
            <v>46022</v>
          </cell>
          <cell r="AC95">
            <v>8543.4930000000004</v>
          </cell>
          <cell r="AD95">
            <v>766218.20068999997</v>
          </cell>
          <cell r="AE95">
            <v>89.684418386000004</v>
          </cell>
          <cell r="AF95">
            <v>46030</v>
          </cell>
          <cell r="AG95">
            <v>16.630669546</v>
          </cell>
          <cell r="AH95">
            <v>4.62</v>
          </cell>
          <cell r="AI95">
            <v>0.45</v>
          </cell>
          <cell r="AJ95">
            <v>-0.38910505828000003</v>
          </cell>
          <cell r="AK95">
            <v>-0.49621135076</v>
          </cell>
          <cell r="AL95">
            <v>3.0519541153</v>
          </cell>
          <cell r="AM95">
            <v>19.481979995</v>
          </cell>
          <cell r="AN95">
            <v>59.054917711999998</v>
          </cell>
          <cell r="AO95">
            <v>1.1470624874999999</v>
          </cell>
          <cell r="AP95">
            <v>33.683657844999999</v>
          </cell>
          <cell r="AQ95">
            <v>-0.1040582726</v>
          </cell>
          <cell r="AR95">
            <v>38.44</v>
          </cell>
          <cell r="AS95">
            <v>-27.655383636</v>
          </cell>
          <cell r="AT95">
            <v>-60.697284344000003</v>
          </cell>
          <cell r="AU95">
            <v>1.1470624874999999</v>
          </cell>
          <cell r="AV95">
            <v>0.13866847475999999</v>
          </cell>
          <cell r="AW95">
            <v>11.204370044999999</v>
          </cell>
          <cell r="AX95">
            <v>-5.1736722116999996</v>
          </cell>
          <cell r="AY95">
            <v>9</v>
          </cell>
          <cell r="AZ95">
            <v>9</v>
          </cell>
          <cell r="BA95">
            <v>1.1936339522999999</v>
          </cell>
          <cell r="BB95">
            <v>2.4338211131</v>
          </cell>
          <cell r="BC95">
            <v>1.8158909315</v>
          </cell>
          <cell r="BD95">
            <v>26.779446348</v>
          </cell>
          <cell r="BE95" t="str">
            <v>Bovespa</v>
          </cell>
          <cell r="BF95" t="str">
            <v>FII - Fundos de Investimento Imobiliário</v>
          </cell>
          <cell r="BG95">
            <v>0.45</v>
          </cell>
        </row>
        <row r="96">
          <cell r="G96" t="str">
            <v>CYCR11</v>
          </cell>
          <cell r="H96" t="str">
            <v>36501233000115</v>
          </cell>
          <cell r="I96" t="str">
            <v>Tradicional</v>
          </cell>
          <cell r="J96" t="str">
            <v>https://fnet.bm</v>
          </cell>
          <cell r="K96">
            <v>100</v>
          </cell>
          <cell r="L96">
            <v>0.216</v>
          </cell>
          <cell r="M96">
            <v>591.24808803999997</v>
          </cell>
          <cell r="N96">
            <v>570.52527442999997</v>
          </cell>
          <cell r="O96">
            <v>588.62405529</v>
          </cell>
          <cell r="P96">
            <v>46041</v>
          </cell>
          <cell r="Q96">
            <v>325655.55495000002</v>
          </cell>
          <cell r="R96">
            <v>295319.51559999998</v>
          </cell>
          <cell r="S96">
            <v>30336.039349999999</v>
          </cell>
          <cell r="T96">
            <v>8.91</v>
          </cell>
          <cell r="U96">
            <v>8.91</v>
          </cell>
          <cell r="V96">
            <v>100</v>
          </cell>
          <cell r="W96">
            <v>46041</v>
          </cell>
          <cell r="X96">
            <v>6.5961981880999998</v>
          </cell>
          <cell r="Y96">
            <v>135.07780915999999</v>
          </cell>
          <cell r="Z96">
            <v>45686</v>
          </cell>
          <cell r="AA96">
            <v>0.94606169837999998</v>
          </cell>
          <cell r="AB96">
            <v>46022</v>
          </cell>
          <cell r="AC96">
            <v>36549.445</v>
          </cell>
          <cell r="AD96">
            <v>344222.3224</v>
          </cell>
          <cell r="AE96">
            <v>9.4179904071999996</v>
          </cell>
          <cell r="AF96">
            <v>46021</v>
          </cell>
          <cell r="AG96">
            <v>15.878712870999999</v>
          </cell>
          <cell r="AH96">
            <v>1.2829999999999999</v>
          </cell>
          <cell r="AI96">
            <v>0.106</v>
          </cell>
          <cell r="AJ96">
            <v>0.5643340859</v>
          </cell>
          <cell r="AK96">
            <v>0.45722779341000003</v>
          </cell>
          <cell r="AL96">
            <v>4.6173126603999997</v>
          </cell>
          <cell r="AM96">
            <v>7.3802381354</v>
          </cell>
          <cell r="AN96">
            <v>28.056437888000001</v>
          </cell>
          <cell r="AO96">
            <v>1.8984446477000001</v>
          </cell>
          <cell r="AP96">
            <v>2.6851780211</v>
          </cell>
          <cell r="AQ96">
            <v>1.1350737798999999</v>
          </cell>
          <cell r="AR96">
            <v>8.81</v>
          </cell>
          <cell r="AS96" t="str">
            <v>-</v>
          </cell>
          <cell r="AT96" t="str">
            <v>-</v>
          </cell>
          <cell r="AU96">
            <v>1.8984446477000001</v>
          </cell>
          <cell r="AV96">
            <v>0.89005063492000003</v>
          </cell>
          <cell r="AW96">
            <v>10.546875</v>
          </cell>
          <cell r="AX96">
            <v>-1.9652134632</v>
          </cell>
          <cell r="AY96">
            <v>10</v>
          </cell>
          <cell r="AZ96">
            <v>5</v>
          </cell>
          <cell r="BA96">
            <v>1.2296983759</v>
          </cell>
          <cell r="BB96">
            <v>1.6964662389</v>
          </cell>
          <cell r="BC96">
            <v>0.81548619218999996</v>
          </cell>
          <cell r="BD96">
            <v>7.3690202960000004</v>
          </cell>
          <cell r="BE96" t="str">
            <v>Bovespa</v>
          </cell>
          <cell r="BF96" t="str">
            <v>FII - Fundos de Investimento Imobiliário</v>
          </cell>
          <cell r="BG96">
            <v>0.106</v>
          </cell>
        </row>
        <row r="97">
          <cell r="G97" t="str">
            <v>AZPL11</v>
          </cell>
          <cell r="H97" t="str">
            <v>51890054000100</v>
          </cell>
          <cell r="I97" t="str">
            <v>Tradicional</v>
          </cell>
          <cell r="J97" t="str">
            <v>https://fnet.bm</v>
          </cell>
          <cell r="K97">
            <v>100</v>
          </cell>
          <cell r="L97">
            <v>0.214</v>
          </cell>
          <cell r="M97">
            <v>693.56711340000004</v>
          </cell>
          <cell r="N97">
            <v>894.13439656000003</v>
          </cell>
          <cell r="O97">
            <v>821.40026118000003</v>
          </cell>
          <cell r="P97">
            <v>46041</v>
          </cell>
          <cell r="Q97">
            <v>321966.25151999999</v>
          </cell>
          <cell r="R97">
            <v>117634.31316000001</v>
          </cell>
          <cell r="S97">
            <v>204331.93836</v>
          </cell>
          <cell r="T97">
            <v>7.68</v>
          </cell>
          <cell r="U97">
            <v>7.71</v>
          </cell>
          <cell r="V97">
            <v>99.610894942000002</v>
          </cell>
          <cell r="W97">
            <v>46036</v>
          </cell>
          <cell r="X97">
            <v>5.5298519332999998</v>
          </cell>
          <cell r="Y97">
            <v>138.88256128</v>
          </cell>
          <cell r="Z97">
            <v>45688</v>
          </cell>
          <cell r="AA97">
            <v>0.90598449632</v>
          </cell>
          <cell r="AB97">
            <v>46022</v>
          </cell>
          <cell r="AC97">
            <v>41922.688999999998</v>
          </cell>
          <cell r="AD97">
            <v>355377.21983999998</v>
          </cell>
          <cell r="AE97">
            <v>8.4769662519000004</v>
          </cell>
          <cell r="AF97">
            <v>46021</v>
          </cell>
          <cell r="AG97">
            <v>15.325077399</v>
          </cell>
          <cell r="AH97">
            <v>0.99</v>
          </cell>
          <cell r="AI97">
            <v>7.4999999999999997E-2</v>
          </cell>
          <cell r="AJ97">
            <v>-0.25974025965999997</v>
          </cell>
          <cell r="AK97">
            <v>-0.36684655215</v>
          </cell>
          <cell r="AL97">
            <v>0.58683447405</v>
          </cell>
          <cell r="AM97">
            <v>3.3680282270999999</v>
          </cell>
          <cell r="AN97">
            <v>36.302699459999999</v>
          </cell>
          <cell r="AO97">
            <v>0.32658393210999997</v>
          </cell>
          <cell r="AP97">
            <v>10.931439593</v>
          </cell>
          <cell r="AQ97">
            <v>-0.13003901175999999</v>
          </cell>
          <cell r="AR97">
            <v>7.69</v>
          </cell>
          <cell r="AS97" t="str">
            <v>-</v>
          </cell>
          <cell r="AT97" t="str">
            <v>-</v>
          </cell>
          <cell r="AU97">
            <v>0.32658393210999997</v>
          </cell>
          <cell r="AV97">
            <v>-0.68181008064000004</v>
          </cell>
          <cell r="AW97">
            <v>16.267942584</v>
          </cell>
          <cell r="AX97">
            <v>0.32658393210999997</v>
          </cell>
          <cell r="AY97">
            <v>12</v>
          </cell>
          <cell r="AZ97">
            <v>5</v>
          </cell>
          <cell r="BA97">
            <v>0.97276264591999995</v>
          </cell>
          <cell r="BB97">
            <v>1.9813684942000001</v>
          </cell>
          <cell r="BC97">
            <v>0.38431180303000001</v>
          </cell>
          <cell r="BD97">
            <v>19.069715800000001</v>
          </cell>
          <cell r="BE97" t="str">
            <v>Bovespa</v>
          </cell>
          <cell r="BF97" t="str">
            <v>FII - Fundos de Investimento Imobiliário</v>
          </cell>
          <cell r="BG97">
            <v>7.4999999999999997E-2</v>
          </cell>
        </row>
        <row r="98">
          <cell r="G98" t="str">
            <v>KCRE11</v>
          </cell>
          <cell r="H98" t="str">
            <v>42502802000140</v>
          </cell>
          <cell r="I98" t="str">
            <v>Tradicional</v>
          </cell>
          <cell r="J98" t="str">
            <v>https://fnet.bm</v>
          </cell>
          <cell r="K98">
            <v>100</v>
          </cell>
          <cell r="L98">
            <v>0.21199999999999999</v>
          </cell>
          <cell r="M98">
            <v>427.71977523999999</v>
          </cell>
          <cell r="N98">
            <v>510.23276851999998</v>
          </cell>
          <cell r="O98">
            <v>543.28628705999995</v>
          </cell>
          <cell r="P98">
            <v>46041</v>
          </cell>
          <cell r="Q98">
            <v>320400</v>
          </cell>
          <cell r="R98">
            <v>293400</v>
          </cell>
          <cell r="S98">
            <v>27000</v>
          </cell>
          <cell r="T98">
            <v>8.9</v>
          </cell>
          <cell r="U98">
            <v>8.9700000000000006</v>
          </cell>
          <cell r="V98">
            <v>99.219620958999997</v>
          </cell>
          <cell r="W98">
            <v>46036</v>
          </cell>
          <cell r="X98">
            <v>6.7797595832999997</v>
          </cell>
          <cell r="Y98">
            <v>131.27309148000001</v>
          </cell>
          <cell r="Z98">
            <v>45684</v>
          </cell>
          <cell r="AA98">
            <v>0.94007251132000003</v>
          </cell>
          <cell r="AB98">
            <v>46022</v>
          </cell>
          <cell r="AC98">
            <v>36000</v>
          </cell>
          <cell r="AD98">
            <v>340824.77270999999</v>
          </cell>
          <cell r="AE98">
            <v>9.4673547975000005</v>
          </cell>
          <cell r="AF98">
            <v>46021</v>
          </cell>
          <cell r="AG98">
            <v>14.846625766000001</v>
          </cell>
          <cell r="AH98">
            <v>1.21</v>
          </cell>
          <cell r="AI98">
            <v>0.09</v>
          </cell>
          <cell r="AJ98">
            <v>-0.55865921794999995</v>
          </cell>
          <cell r="AK98">
            <v>-0.66576551043999999</v>
          </cell>
          <cell r="AL98">
            <v>4.6806631608</v>
          </cell>
          <cell r="AM98">
            <v>7.2991052021999998</v>
          </cell>
          <cell r="AN98">
            <v>25.635596756000002</v>
          </cell>
          <cell r="AO98">
            <v>2.2988505746999999</v>
          </cell>
          <cell r="AP98">
            <v>0.26433688871</v>
          </cell>
          <cell r="AQ98">
            <v>0.67873303159999998</v>
          </cell>
          <cell r="AR98">
            <v>8.84</v>
          </cell>
          <cell r="AS98" t="str">
            <v>-</v>
          </cell>
          <cell r="AT98" t="str">
            <v>-</v>
          </cell>
          <cell r="AU98">
            <v>2.2988505746999999</v>
          </cell>
          <cell r="AV98">
            <v>1.2904565618999999</v>
          </cell>
          <cell r="AW98">
            <v>9.8844672656999997</v>
          </cell>
          <cell r="AX98">
            <v>-2.0156774915</v>
          </cell>
          <cell r="AY98">
            <v>11</v>
          </cell>
          <cell r="AZ98">
            <v>6</v>
          </cell>
          <cell r="BA98">
            <v>1.0477299185</v>
          </cell>
          <cell r="BB98">
            <v>1.2961137003000001</v>
          </cell>
          <cell r="BC98">
            <v>0.99909143734000005</v>
          </cell>
          <cell r="BD98">
            <v>4.5507999135999997</v>
          </cell>
          <cell r="BE98" t="str">
            <v>Bovespa</v>
          </cell>
          <cell r="BF98" t="str">
            <v>FII - Fundos de Investimento Imobiliário</v>
          </cell>
          <cell r="BG98">
            <v>0.09</v>
          </cell>
        </row>
        <row r="99">
          <cell r="G99" t="str">
            <v>SNFF11</v>
          </cell>
          <cell r="H99" t="str">
            <v>40011225000168</v>
          </cell>
          <cell r="I99" t="str">
            <v>Tradicional</v>
          </cell>
          <cell r="J99" t="str">
            <v>https://fnet.bm</v>
          </cell>
          <cell r="K99">
            <v>100</v>
          </cell>
          <cell r="L99">
            <v>0.20699999999999999</v>
          </cell>
          <cell r="M99">
            <v>572.79747964000001</v>
          </cell>
          <cell r="N99">
            <v>584.47674394000001</v>
          </cell>
          <cell r="O99">
            <v>661.81566470999996</v>
          </cell>
          <cell r="P99">
            <v>46041</v>
          </cell>
          <cell r="Q99">
            <v>312081.6887</v>
          </cell>
          <cell r="R99">
            <v>255753.08168</v>
          </cell>
          <cell r="S99">
            <v>56328.607020000003</v>
          </cell>
          <cell r="T99">
            <v>77.62</v>
          </cell>
          <cell r="U99">
            <v>81.570921897000005</v>
          </cell>
          <cell r="V99">
            <v>95.156457957000001</v>
          </cell>
          <cell r="W99">
            <v>46030</v>
          </cell>
          <cell r="X99">
            <v>59.624622000000002</v>
          </cell>
          <cell r="Y99">
            <v>130.18111880000001</v>
          </cell>
          <cell r="Z99">
            <v>45708</v>
          </cell>
          <cell r="AA99">
            <v>0.89339709787999999</v>
          </cell>
          <cell r="AB99">
            <v>46022</v>
          </cell>
          <cell r="AC99">
            <v>4020.6350000000002</v>
          </cell>
          <cell r="AD99">
            <v>349320.24005999998</v>
          </cell>
          <cell r="AE99">
            <v>86.881858229000002</v>
          </cell>
          <cell r="AF99">
            <v>46037</v>
          </cell>
          <cell r="AG99">
            <v>13.087337402999999</v>
          </cell>
          <cell r="AH99">
            <v>9.86</v>
          </cell>
          <cell r="AI99">
            <v>0.8</v>
          </cell>
          <cell r="AJ99">
            <v>-0.46165683506999999</v>
          </cell>
          <cell r="AK99">
            <v>-0.56876312756000003</v>
          </cell>
          <cell r="AL99">
            <v>5.3175572290000002</v>
          </cell>
          <cell r="AM99">
            <v>15.554174158</v>
          </cell>
          <cell r="AN99">
            <v>18.045111489</v>
          </cell>
          <cell r="AO99">
            <v>2.9799334868999998</v>
          </cell>
          <cell r="AP99">
            <v>-7.3261483774</v>
          </cell>
          <cell r="AQ99">
            <v>-2.8991685983000002</v>
          </cell>
          <cell r="AR99">
            <v>79.937523581999997</v>
          </cell>
          <cell r="AS99" t="str">
            <v>-</v>
          </cell>
          <cell r="AT99" t="str">
            <v>-</v>
          </cell>
          <cell r="AU99">
            <v>2.9799334868999998</v>
          </cell>
          <cell r="AV99">
            <v>1.9715394741000001</v>
          </cell>
          <cell r="AW99">
            <v>6.7270579618999999</v>
          </cell>
          <cell r="AX99">
            <v>-3.6928578314</v>
          </cell>
          <cell r="AY99">
            <v>9</v>
          </cell>
          <cell r="AZ99">
            <v>6</v>
          </cell>
          <cell r="BA99">
            <v>1.0745466755999999</v>
          </cell>
          <cell r="BB99">
            <v>0.62785458225000002</v>
          </cell>
          <cell r="BC99">
            <v>0.91883254894999999</v>
          </cell>
          <cell r="BD99">
            <v>-1.4583557647000001</v>
          </cell>
          <cell r="BE99" t="str">
            <v>Bovespa</v>
          </cell>
          <cell r="BF99" t="str">
            <v>FII - Fundos de Investimento Imobiliário</v>
          </cell>
          <cell r="BG99">
            <v>0.8</v>
          </cell>
        </row>
        <row r="100">
          <cell r="G100" t="str">
            <v>KISU11</v>
          </cell>
          <cell r="H100" t="str">
            <v>36669660000107</v>
          </cell>
          <cell r="I100" t="str">
            <v>Tradicional</v>
          </cell>
          <cell r="J100" t="str">
            <v>https://fnet.bm</v>
          </cell>
          <cell r="K100">
            <v>100</v>
          </cell>
          <cell r="L100">
            <v>0.20599999999999999</v>
          </cell>
          <cell r="M100">
            <v>538.71094100000005</v>
          </cell>
          <cell r="N100">
            <v>600.92477671999995</v>
          </cell>
          <cell r="O100">
            <v>670.20288058999995</v>
          </cell>
          <cell r="P100">
            <v>46041</v>
          </cell>
          <cell r="Q100">
            <v>309814.31050000002</v>
          </cell>
          <cell r="R100">
            <v>304510.78450000001</v>
          </cell>
          <cell r="S100">
            <v>5303.5259999999998</v>
          </cell>
          <cell r="T100">
            <v>7.01</v>
          </cell>
          <cell r="U100">
            <v>7.12</v>
          </cell>
          <cell r="V100">
            <v>98.45505618</v>
          </cell>
          <cell r="W100">
            <v>46029</v>
          </cell>
          <cell r="X100">
            <v>5.7872356654999999</v>
          </cell>
          <cell r="Y100">
            <v>121.1286425</v>
          </cell>
          <cell r="Z100">
            <v>45688</v>
          </cell>
          <cell r="AA100">
            <v>0.86389682802000001</v>
          </cell>
          <cell r="AB100">
            <v>46022</v>
          </cell>
          <cell r="AC100">
            <v>44196.05</v>
          </cell>
          <cell r="AD100">
            <v>358624.20192999998</v>
          </cell>
          <cell r="AE100">
            <v>8.1143948820999992</v>
          </cell>
          <cell r="AF100">
            <v>46021</v>
          </cell>
          <cell r="AG100">
            <v>12.191582002000001</v>
          </cell>
          <cell r="AH100">
            <v>0.84</v>
          </cell>
          <cell r="AI100">
            <v>7.0000000000000007E-2</v>
          </cell>
          <cell r="AJ100">
            <v>0.28612303303999997</v>
          </cell>
          <cell r="AK100">
            <v>0.17901674055</v>
          </cell>
          <cell r="AL100">
            <v>4.9054213634000003</v>
          </cell>
          <cell r="AM100">
            <v>7.4173456855</v>
          </cell>
          <cell r="AN100">
            <v>14.975518427000001</v>
          </cell>
          <cell r="AO100">
            <v>1.5942028986000001</v>
          </cell>
          <cell r="AP100">
            <v>-10.395741439</v>
          </cell>
          <cell r="AQ100">
            <v>0.42979942700000001</v>
          </cell>
          <cell r="AR100">
            <v>6.98</v>
          </cell>
          <cell r="AS100">
            <v>29.744055409000001</v>
          </cell>
          <cell r="AT100">
            <v>-3.2978452989</v>
          </cell>
          <cell r="AU100">
            <v>1.5942028986000001</v>
          </cell>
          <cell r="AV100">
            <v>0.58580888581000001</v>
          </cell>
          <cell r="AW100">
            <v>8.9644513136999997</v>
          </cell>
          <cell r="AX100">
            <v>-1.4184397164</v>
          </cell>
          <cell r="AY100">
            <v>9</v>
          </cell>
          <cell r="AZ100">
            <v>5</v>
          </cell>
          <cell r="BA100">
            <v>1.0370370369999999</v>
          </cell>
          <cell r="BB100">
            <v>0.26388864135000001</v>
          </cell>
          <cell r="BC100">
            <v>0.73032371454</v>
          </cell>
          <cell r="BD100">
            <v>-6.0656015264000001</v>
          </cell>
          <cell r="BE100" t="str">
            <v>Bovespa</v>
          </cell>
          <cell r="BF100" t="str">
            <v>FII - Fundos de Investimento Imobiliário</v>
          </cell>
          <cell r="BG100">
            <v>7.0000000000000007E-2</v>
          </cell>
        </row>
        <row r="101">
          <cell r="G101" t="str">
            <v>PORD11</v>
          </cell>
          <cell r="H101" t="str">
            <v>17156502000109</v>
          </cell>
          <cell r="I101" t="str">
            <v>Tradicional</v>
          </cell>
          <cell r="J101" t="str">
            <v>https://fnet.bm</v>
          </cell>
          <cell r="K101">
            <v>100</v>
          </cell>
          <cell r="L101">
            <v>0.2</v>
          </cell>
          <cell r="M101">
            <v>577.35543215999996</v>
          </cell>
          <cell r="N101">
            <v>604.06868327999996</v>
          </cell>
          <cell r="O101">
            <v>668.90170706000004</v>
          </cell>
          <cell r="P101">
            <v>46041</v>
          </cell>
          <cell r="Q101">
            <v>301998.375</v>
          </cell>
          <cell r="R101">
            <v>267697.32500000001</v>
          </cell>
          <cell r="S101">
            <v>34301.050000000003</v>
          </cell>
          <cell r="T101">
            <v>8.1</v>
          </cell>
          <cell r="U101">
            <v>8.1</v>
          </cell>
          <cell r="V101">
            <v>100</v>
          </cell>
          <cell r="W101">
            <v>46041</v>
          </cell>
          <cell r="X101">
            <v>6.3892212368000001</v>
          </cell>
          <cell r="Y101">
            <v>126.77601384</v>
          </cell>
          <cell r="Z101">
            <v>45698</v>
          </cell>
          <cell r="AA101">
            <v>0.84920112198999997</v>
          </cell>
          <cell r="AB101">
            <v>46022</v>
          </cell>
          <cell r="AC101">
            <v>37283.75</v>
          </cell>
          <cell r="AD101">
            <v>355626.4437</v>
          </cell>
          <cell r="AE101">
            <v>9.5383764696999993</v>
          </cell>
          <cell r="AF101">
            <v>46021</v>
          </cell>
          <cell r="AG101">
            <v>15.752089136</v>
          </cell>
          <cell r="AH101">
            <v>1.131</v>
          </cell>
          <cell r="AI101">
            <v>0.10199999999999999</v>
          </cell>
          <cell r="AJ101">
            <v>0.62111801252999999</v>
          </cell>
          <cell r="AK101">
            <v>0.51401172003999995</v>
          </cell>
          <cell r="AL101">
            <v>2.2775442109999999</v>
          </cell>
          <cell r="AM101">
            <v>5.4073778356000002</v>
          </cell>
          <cell r="AN101">
            <v>29.791794062000001</v>
          </cell>
          <cell r="AO101">
            <v>0.64612326059000003</v>
          </cell>
          <cell r="AP101">
            <v>4.4205341948000001</v>
          </cell>
          <cell r="AQ101">
            <v>0.99750623448999998</v>
          </cell>
          <cell r="AR101">
            <v>8.02</v>
          </cell>
          <cell r="AS101">
            <v>55.213833004000001</v>
          </cell>
          <cell r="AT101">
            <v>22.171932296000001</v>
          </cell>
          <cell r="AU101">
            <v>0.64612326059000003</v>
          </cell>
          <cell r="AV101">
            <v>-0.36227075215999999</v>
          </cell>
          <cell r="AW101">
            <v>5.5841691516000003</v>
          </cell>
          <cell r="AX101">
            <v>-3.9719060306</v>
          </cell>
          <cell r="AY101">
            <v>10</v>
          </cell>
          <cell r="AZ101">
            <v>5</v>
          </cell>
          <cell r="BA101">
            <v>1.2718204489</v>
          </cell>
          <cell r="BB101">
            <v>0.81367686303999998</v>
          </cell>
          <cell r="BC101">
            <v>1.1368999409</v>
          </cell>
          <cell r="BD101">
            <v>-5.0588077874000001</v>
          </cell>
          <cell r="BE101" t="str">
            <v>Bovespa</v>
          </cell>
          <cell r="BF101" t="str">
            <v>FII - Fundos de Investimento Imobiliário</v>
          </cell>
          <cell r="BG101">
            <v>0.10199999999999999</v>
          </cell>
        </row>
        <row r="102">
          <cell r="G102" t="str">
            <v>RPRI11</v>
          </cell>
          <cell r="H102" t="str">
            <v>42502842000191</v>
          </cell>
          <cell r="I102" t="str">
            <v>Tradicional</v>
          </cell>
          <cell r="J102" t="str">
            <v>https://fnet.bm</v>
          </cell>
          <cell r="K102">
            <v>100</v>
          </cell>
          <cell r="L102">
            <v>0.19800000000000001</v>
          </cell>
          <cell r="M102">
            <v>407.55508279999998</v>
          </cell>
          <cell r="N102">
            <v>413.98174984000002</v>
          </cell>
          <cell r="O102">
            <v>372.65408000000002</v>
          </cell>
          <cell r="P102">
            <v>46041</v>
          </cell>
          <cell r="Q102">
            <v>299054.64992</v>
          </cell>
          <cell r="R102">
            <v>267357.77328000002</v>
          </cell>
          <cell r="S102">
            <v>31696.876639999999</v>
          </cell>
          <cell r="T102">
            <v>86.14</v>
          </cell>
          <cell r="U102">
            <v>88.16</v>
          </cell>
          <cell r="V102">
            <v>97.708711433999994</v>
          </cell>
          <cell r="W102">
            <v>46035</v>
          </cell>
          <cell r="X102">
            <v>66.183821660999996</v>
          </cell>
          <cell r="Y102">
            <v>130.15265338</v>
          </cell>
          <cell r="Z102">
            <v>45680</v>
          </cell>
          <cell r="AA102">
            <v>0.86017309833</v>
          </cell>
          <cell r="AB102">
            <v>46022</v>
          </cell>
          <cell r="AC102">
            <v>3471.7280000000001</v>
          </cell>
          <cell r="AD102">
            <v>347667.98741</v>
          </cell>
          <cell r="AE102">
            <v>100.14263427</v>
          </cell>
          <cell r="AF102">
            <v>46021</v>
          </cell>
          <cell r="AG102">
            <v>16.406960134999999</v>
          </cell>
          <cell r="AH102">
            <v>12.635</v>
          </cell>
          <cell r="AI102">
            <v>1.2350000000000001</v>
          </cell>
          <cell r="AJ102">
            <v>-0.57710064639000003</v>
          </cell>
          <cell r="AK102">
            <v>-0.68420693887999995</v>
          </cell>
          <cell r="AL102">
            <v>3.5839422535000001</v>
          </cell>
          <cell r="AM102">
            <v>4.7247781113</v>
          </cell>
          <cell r="AN102">
            <v>29.713233956</v>
          </cell>
          <cell r="AO102">
            <v>2.3587427961</v>
          </cell>
          <cell r="AP102">
            <v>4.3419740893999998</v>
          </cell>
          <cell r="AQ102">
            <v>-1.9018335042000001</v>
          </cell>
          <cell r="AR102">
            <v>87.81</v>
          </cell>
          <cell r="AS102" t="str">
            <v>-</v>
          </cell>
          <cell r="AT102" t="str">
            <v>-</v>
          </cell>
          <cell r="AU102">
            <v>2.3587427961</v>
          </cell>
          <cell r="AV102">
            <v>1.3503487833000001</v>
          </cell>
          <cell r="AW102">
            <v>7.3397823457999998</v>
          </cell>
          <cell r="AX102">
            <v>-3.4939059778999999</v>
          </cell>
          <cell r="AY102">
            <v>9</v>
          </cell>
          <cell r="AZ102">
            <v>7</v>
          </cell>
          <cell r="BA102">
            <v>1.4636169708</v>
          </cell>
          <cell r="BB102">
            <v>1.1604133608</v>
          </cell>
          <cell r="BC102">
            <v>0.74678343632999999</v>
          </cell>
          <cell r="BD102">
            <v>4.6024967496000002</v>
          </cell>
          <cell r="BE102" t="str">
            <v>Bovespa</v>
          </cell>
          <cell r="BF102" t="str">
            <v>FII - Fundos de Investimento Imobiliário</v>
          </cell>
          <cell r="BG102">
            <v>1.2350000000000001</v>
          </cell>
        </row>
        <row r="103">
          <cell r="G103" t="str">
            <v>VGRI11</v>
          </cell>
          <cell r="H103" t="str">
            <v>53656482000107</v>
          </cell>
          <cell r="I103" t="str">
            <v>Tradicional</v>
          </cell>
          <cell r="J103" t="str">
            <v>https://fnet.bm</v>
          </cell>
          <cell r="K103">
            <v>100</v>
          </cell>
          <cell r="L103">
            <v>0.19800000000000001</v>
          </cell>
          <cell r="M103">
            <v>541.18503239999995</v>
          </cell>
          <cell r="N103">
            <v>619.72581966999996</v>
          </cell>
          <cell r="O103">
            <v>615.35263646999999</v>
          </cell>
          <cell r="P103">
            <v>46041</v>
          </cell>
          <cell r="Q103">
            <v>298385.19072000001</v>
          </cell>
          <cell r="R103">
            <v>250055.19503999999</v>
          </cell>
          <cell r="S103">
            <v>48329.99568</v>
          </cell>
          <cell r="T103">
            <v>8.52</v>
          </cell>
          <cell r="U103">
            <v>8.5299999999999994</v>
          </cell>
          <cell r="V103">
            <v>99.882766705999998</v>
          </cell>
          <cell r="W103">
            <v>46037</v>
          </cell>
          <cell r="X103">
            <v>5.7991843923999999</v>
          </cell>
          <cell r="Y103">
            <v>146.91721152</v>
          </cell>
          <cell r="Z103">
            <v>45706</v>
          </cell>
          <cell r="AA103">
            <v>1.0220960591999999</v>
          </cell>
          <cell r="AB103">
            <v>46022</v>
          </cell>
          <cell r="AC103">
            <v>35021.735999999997</v>
          </cell>
          <cell r="AD103">
            <v>291934.58679999999</v>
          </cell>
          <cell r="AE103">
            <v>8.3358114172000004</v>
          </cell>
          <cell r="AF103">
            <v>46021</v>
          </cell>
          <cell r="AG103">
            <v>21.008403360999999</v>
          </cell>
          <cell r="AH103">
            <v>1.5</v>
          </cell>
          <cell r="AI103">
            <v>0.12</v>
          </cell>
          <cell r="AJ103">
            <v>0.82840236701000003</v>
          </cell>
          <cell r="AK103">
            <v>0.72129607452</v>
          </cell>
          <cell r="AL103">
            <v>8.7324331141999991</v>
          </cell>
          <cell r="AM103">
            <v>12.078208817</v>
          </cell>
          <cell r="AN103">
            <v>43.932002464999997</v>
          </cell>
          <cell r="AO103">
            <v>3.5236938033</v>
          </cell>
          <cell r="AP103">
            <v>18.560742598000001</v>
          </cell>
          <cell r="AQ103">
            <v>3.6496350364999999</v>
          </cell>
          <cell r="AR103">
            <v>8.2200000000000006</v>
          </cell>
          <cell r="AS103" t="str">
            <v>-</v>
          </cell>
          <cell r="AT103" t="str">
            <v>-</v>
          </cell>
          <cell r="AU103">
            <v>3.5236938033</v>
          </cell>
          <cell r="AV103">
            <v>2.5152997904999999</v>
          </cell>
          <cell r="AW103">
            <v>18.115942028999999</v>
          </cell>
          <cell r="AX103">
            <v>-3.9812646371999998</v>
          </cell>
          <cell r="AY103">
            <v>8</v>
          </cell>
          <cell r="AZ103">
            <v>7</v>
          </cell>
          <cell r="BA103">
            <v>1.5094339622999999</v>
          </cell>
          <cell r="BB103">
            <v>1.6844439100999999</v>
          </cell>
          <cell r="BC103">
            <v>1.2284980429000001</v>
          </cell>
          <cell r="BD103">
            <v>17.106630300999999</v>
          </cell>
          <cell r="BE103" t="str">
            <v>Bovespa</v>
          </cell>
          <cell r="BF103" t="str">
            <v>FII - Fundos de Investimento Imobiliário</v>
          </cell>
          <cell r="BG103">
            <v>0.12</v>
          </cell>
        </row>
        <row r="104">
          <cell r="G104" t="str">
            <v>WHGR11</v>
          </cell>
          <cell r="H104" t="str">
            <v>41256643000188</v>
          </cell>
          <cell r="I104" t="str">
            <v>Tradicional</v>
          </cell>
          <cell r="J104" t="str">
            <v>https://fnet.bm</v>
          </cell>
          <cell r="K104">
            <v>100</v>
          </cell>
          <cell r="L104">
            <v>0.19700000000000001</v>
          </cell>
          <cell r="M104">
            <v>280.90452027999999</v>
          </cell>
          <cell r="N104">
            <v>292.01271917999998</v>
          </cell>
          <cell r="O104">
            <v>193.64849706000001</v>
          </cell>
          <cell r="P104">
            <v>46041</v>
          </cell>
          <cell r="Q104">
            <v>297995.33354000002</v>
          </cell>
          <cell r="R104">
            <v>269865.06864999997</v>
          </cell>
          <cell r="S104">
            <v>28130.264888000002</v>
          </cell>
          <cell r="T104">
            <v>9.64</v>
          </cell>
          <cell r="U104">
            <v>9.64</v>
          </cell>
          <cell r="V104">
            <v>100</v>
          </cell>
          <cell r="W104">
            <v>46041</v>
          </cell>
          <cell r="X104">
            <v>6.7691525394000003</v>
          </cell>
          <cell r="Y104">
            <v>142.4107367</v>
          </cell>
          <cell r="Z104">
            <v>45693</v>
          </cell>
          <cell r="AA104">
            <v>0.97992831889999998</v>
          </cell>
          <cell r="AB104">
            <v>46022</v>
          </cell>
          <cell r="AC104">
            <v>30912.378998</v>
          </cell>
          <cell r="AD104">
            <v>304099.11398000002</v>
          </cell>
          <cell r="AE104">
            <v>9.8374542443999999</v>
          </cell>
          <cell r="AF104">
            <v>46021</v>
          </cell>
          <cell r="AG104">
            <v>14.146620846999999</v>
          </cell>
          <cell r="AH104">
            <v>1.2350000000000001</v>
          </cell>
          <cell r="AI104">
            <v>0.1</v>
          </cell>
          <cell r="AJ104">
            <v>0</v>
          </cell>
          <cell r="AK104">
            <v>-0.10710629248</v>
          </cell>
          <cell r="AL104">
            <v>7.1970980883999998</v>
          </cell>
          <cell r="AM104">
            <v>12.502997134999999</v>
          </cell>
          <cell r="AN104">
            <v>27.166972344000001</v>
          </cell>
          <cell r="AO104">
            <v>4.2162162163000003</v>
          </cell>
          <cell r="AP104">
            <v>1.7957124774</v>
          </cell>
          <cell r="AQ104">
            <v>1.7951425554</v>
          </cell>
          <cell r="AR104">
            <v>9.4700000000000006</v>
          </cell>
          <cell r="AS104" t="str">
            <v>-</v>
          </cell>
          <cell r="AT104" t="str">
            <v>-</v>
          </cell>
          <cell r="AU104">
            <v>4.2162162163000003</v>
          </cell>
          <cell r="AV104">
            <v>3.2078222035000001</v>
          </cell>
          <cell r="AW104">
            <v>8.4686774940999996</v>
          </cell>
          <cell r="AX104">
            <v>-2.2421524663999999</v>
          </cell>
          <cell r="AY104">
            <v>8</v>
          </cell>
          <cell r="AZ104">
            <v>8</v>
          </cell>
          <cell r="BA104">
            <v>1.1001100109999999</v>
          </cell>
          <cell r="BB104">
            <v>1.3714677735</v>
          </cell>
          <cell r="BC104">
            <v>0.81128709349999995</v>
          </cell>
          <cell r="BD104">
            <v>7.4608068542000003</v>
          </cell>
          <cell r="BE104" t="str">
            <v>Bovespa</v>
          </cell>
          <cell r="BF104" t="str">
            <v>FII - Fundos de Investimento Imobiliário</v>
          </cell>
          <cell r="BG104">
            <v>0.1</v>
          </cell>
        </row>
        <row r="105">
          <cell r="G105" t="str">
            <v>XPSF11</v>
          </cell>
          <cell r="H105" t="str">
            <v>30983020000190</v>
          </cell>
          <cell r="I105" t="str">
            <v>Tradicional</v>
          </cell>
          <cell r="J105" t="str">
            <v>https://fnet.bm</v>
          </cell>
          <cell r="K105">
            <v>100</v>
          </cell>
          <cell r="L105">
            <v>0.192</v>
          </cell>
          <cell r="M105">
            <v>674.88207680000005</v>
          </cell>
          <cell r="N105">
            <v>1094.7951716</v>
          </cell>
          <cell r="O105">
            <v>2530.8542217999998</v>
          </cell>
          <cell r="P105">
            <v>46041</v>
          </cell>
          <cell r="Q105">
            <v>290990.38079999998</v>
          </cell>
          <cell r="R105">
            <v>259379.8186</v>
          </cell>
          <cell r="S105">
            <v>31610.5622</v>
          </cell>
          <cell r="T105">
            <v>6.72</v>
          </cell>
          <cell r="U105">
            <v>6.74</v>
          </cell>
          <cell r="V105">
            <v>99.703264094999994</v>
          </cell>
          <cell r="W105">
            <v>46037</v>
          </cell>
          <cell r="X105">
            <v>4.8481212451999998</v>
          </cell>
          <cell r="Y105">
            <v>138.61039482999999</v>
          </cell>
          <cell r="Z105">
            <v>45694</v>
          </cell>
          <cell r="AA105">
            <v>0.82830007383000004</v>
          </cell>
          <cell r="AB105">
            <v>46022</v>
          </cell>
          <cell r="AC105">
            <v>43302.14</v>
          </cell>
          <cell r="AD105">
            <v>351310.34029000002</v>
          </cell>
          <cell r="AE105">
            <v>8.1130018122000003</v>
          </cell>
          <cell r="AF105">
            <v>46021</v>
          </cell>
          <cell r="AG105">
            <v>12.687813021</v>
          </cell>
          <cell r="AH105">
            <v>0.76</v>
          </cell>
          <cell r="AI105">
            <v>7.0000000000000007E-2</v>
          </cell>
          <cell r="AJ105">
            <v>0</v>
          </cell>
          <cell r="AK105">
            <v>-0.10710629248</v>
          </cell>
          <cell r="AL105">
            <v>5.6338734760999998</v>
          </cell>
          <cell r="AM105">
            <v>13.030547685</v>
          </cell>
          <cell r="AN105">
            <v>26.974477847999999</v>
          </cell>
          <cell r="AO105">
            <v>3.2258064515</v>
          </cell>
          <cell r="AP105">
            <v>1.6032179809</v>
          </cell>
          <cell r="AQ105">
            <v>2.1276595744</v>
          </cell>
          <cell r="AR105">
            <v>6.58</v>
          </cell>
          <cell r="AS105">
            <v>23.549373199000001</v>
          </cell>
          <cell r="AT105">
            <v>-9.4925275089000003</v>
          </cell>
          <cell r="AU105">
            <v>3.2258064515</v>
          </cell>
          <cell r="AV105">
            <v>2.2174124387999998</v>
          </cell>
          <cell r="AW105">
            <v>7.3949579832000003</v>
          </cell>
          <cell r="AX105">
            <v>-1.76</v>
          </cell>
          <cell r="AY105">
            <v>10</v>
          </cell>
          <cell r="AZ105">
            <v>6</v>
          </cell>
          <cell r="BA105">
            <v>1.0886469673000001</v>
          </cell>
          <cell r="BB105">
            <v>1.3446821093000001</v>
          </cell>
          <cell r="BC105">
            <v>1.3859729217000001</v>
          </cell>
          <cell r="BD105">
            <v>0.62912756278000004</v>
          </cell>
          <cell r="BE105" t="str">
            <v>Bovespa</v>
          </cell>
          <cell r="BF105" t="str">
            <v>FII - Fundos de Investimento Imobiliário</v>
          </cell>
          <cell r="BG105">
            <v>7.0000000000000007E-2</v>
          </cell>
        </row>
        <row r="106">
          <cell r="G106" t="str">
            <v>OUJP11</v>
          </cell>
          <cell r="H106" t="str">
            <v>26091656000150</v>
          </cell>
          <cell r="I106" t="str">
            <v>Tradicional</v>
          </cell>
          <cell r="J106" t="str">
            <v>https://fnet.bm</v>
          </cell>
          <cell r="K106">
            <v>100</v>
          </cell>
          <cell r="L106">
            <v>0.17100000000000001</v>
          </cell>
          <cell r="M106">
            <v>421.20265696000001</v>
          </cell>
          <cell r="N106">
            <v>396.82970950999999</v>
          </cell>
          <cell r="O106">
            <v>477.65787</v>
          </cell>
          <cell r="P106">
            <v>46041</v>
          </cell>
          <cell r="Q106">
            <v>258076.6704</v>
          </cell>
          <cell r="R106">
            <v>226496.02176</v>
          </cell>
          <cell r="S106">
            <v>31580.648639999999</v>
          </cell>
          <cell r="T106">
            <v>79.349999999999994</v>
          </cell>
          <cell r="U106">
            <v>79.819999999999993</v>
          </cell>
          <cell r="V106">
            <v>99.411175143999998</v>
          </cell>
          <cell r="W106">
            <v>46038</v>
          </cell>
          <cell r="X106">
            <v>56.570998873000001</v>
          </cell>
          <cell r="Y106">
            <v>140.26621693000001</v>
          </cell>
          <cell r="Z106">
            <v>45701</v>
          </cell>
          <cell r="AA106">
            <v>0.78388428618999995</v>
          </cell>
          <cell r="AB106">
            <v>46022</v>
          </cell>
          <cell r="AC106">
            <v>3252.384</v>
          </cell>
          <cell r="AD106">
            <v>329228.01866</v>
          </cell>
          <cell r="AE106">
            <v>101.22667515000001</v>
          </cell>
          <cell r="AF106">
            <v>46021</v>
          </cell>
          <cell r="AG106">
            <v>18.107409534999999</v>
          </cell>
          <cell r="AH106">
            <v>12.61</v>
          </cell>
          <cell r="AI106">
            <v>1.03</v>
          </cell>
          <cell r="AJ106">
            <v>-0.58882485591</v>
          </cell>
          <cell r="AK106">
            <v>-0.69593114840000003</v>
          </cell>
          <cell r="AL106">
            <v>5.2643154228000002</v>
          </cell>
          <cell r="AM106">
            <v>8.2220094529000001</v>
          </cell>
          <cell r="AN106">
            <v>34.289455060000002</v>
          </cell>
          <cell r="AO106">
            <v>1.0056008145999999</v>
          </cell>
          <cell r="AP106">
            <v>8.9181951926000007</v>
          </cell>
          <cell r="AQ106">
            <v>0.73632093427</v>
          </cell>
          <cell r="AR106">
            <v>78.77</v>
          </cell>
          <cell r="AS106">
            <v>50.534952525000001</v>
          </cell>
          <cell r="AT106">
            <v>17.493051817000001</v>
          </cell>
          <cell r="AU106">
            <v>1.0056008145999999</v>
          </cell>
          <cell r="AV106">
            <v>-2.7931981094000001E-3</v>
          </cell>
          <cell r="AW106">
            <v>12.746349070999999</v>
          </cell>
          <cell r="AX106">
            <v>-3.4767599554999999</v>
          </cell>
          <cell r="AY106">
            <v>10</v>
          </cell>
          <cell r="AZ106">
            <v>8</v>
          </cell>
          <cell r="BA106">
            <v>1.3486971324000001</v>
          </cell>
          <cell r="BB106">
            <v>1.3563020991000001</v>
          </cell>
          <cell r="BC106">
            <v>1.9070322921</v>
          </cell>
          <cell r="BD106">
            <v>-2.6090125189000002</v>
          </cell>
          <cell r="BE106" t="str">
            <v>Bovespa</v>
          </cell>
          <cell r="BF106" t="str">
            <v>FII - Fundos de Investimento Imobiliário</v>
          </cell>
          <cell r="BG106">
            <v>1.03</v>
          </cell>
        </row>
        <row r="107">
          <cell r="G107" t="str">
            <v>GRUL11</v>
          </cell>
          <cell r="H107" t="str">
            <v>54483412000159</v>
          </cell>
          <cell r="I107" t="str">
            <v>Tradicional</v>
          </cell>
          <cell r="J107" t="str">
            <v>https://fnet.bm</v>
          </cell>
          <cell r="K107">
            <v>100</v>
          </cell>
          <cell r="L107">
            <v>0.14699999999999999</v>
          </cell>
          <cell r="M107">
            <v>332.96369207999999</v>
          </cell>
          <cell r="N107">
            <v>297.77701033</v>
          </cell>
          <cell r="O107">
            <v>289.56854293999999</v>
          </cell>
          <cell r="P107">
            <v>46041</v>
          </cell>
          <cell r="Q107">
            <v>221065</v>
          </cell>
          <cell r="R107">
            <v>186485</v>
          </cell>
          <cell r="S107">
            <v>34580</v>
          </cell>
          <cell r="T107">
            <v>8.9499999999999993</v>
          </cell>
          <cell r="U107">
            <v>9.1</v>
          </cell>
          <cell r="V107">
            <v>98.351648351999998</v>
          </cell>
          <cell r="W107">
            <v>46031</v>
          </cell>
          <cell r="X107">
            <v>6.2721057116000001</v>
          </cell>
          <cell r="Y107">
            <v>142.69529901999999</v>
          </cell>
          <cell r="Z107">
            <v>45686</v>
          </cell>
          <cell r="AA107">
            <v>0.93373163441999996</v>
          </cell>
          <cell r="AB107">
            <v>46022</v>
          </cell>
          <cell r="AC107">
            <v>24700</v>
          </cell>
          <cell r="AD107">
            <v>236754.32196</v>
          </cell>
          <cell r="AE107">
            <v>9.5851952210999993</v>
          </cell>
          <cell r="AF107">
            <v>46021</v>
          </cell>
          <cell r="AG107">
            <v>15.496688741</v>
          </cell>
          <cell r="AH107">
            <v>1.17</v>
          </cell>
          <cell r="AI107">
            <v>0.08</v>
          </cell>
          <cell r="AJ107">
            <v>0.33632286994999999</v>
          </cell>
          <cell r="AK107">
            <v>0.22921657745999999</v>
          </cell>
          <cell r="AL107">
            <v>6.6052805028000003</v>
          </cell>
          <cell r="AM107">
            <v>12.156437544999999</v>
          </cell>
          <cell r="AN107">
            <v>36.836286741999999</v>
          </cell>
          <cell r="AO107">
            <v>-0.66592674801999996</v>
          </cell>
          <cell r="AP107">
            <v>11.465026875</v>
          </cell>
          <cell r="AQ107">
            <v>-0.44493882096999998</v>
          </cell>
          <cell r="AR107">
            <v>8.99</v>
          </cell>
          <cell r="AS107" t="str">
            <v>-</v>
          </cell>
          <cell r="AT107" t="str">
            <v>-</v>
          </cell>
          <cell r="AU107">
            <v>-0.66592674801999996</v>
          </cell>
          <cell r="AV107">
            <v>-1.6743207607999999</v>
          </cell>
          <cell r="AW107">
            <v>12.010113779999999</v>
          </cell>
          <cell r="AX107">
            <v>-4.0000000001</v>
          </cell>
          <cell r="AY107">
            <v>9</v>
          </cell>
          <cell r="AZ107">
            <v>6</v>
          </cell>
          <cell r="BA107">
            <v>0.94451003542</v>
          </cell>
          <cell r="BB107">
            <v>1.7207549979000001</v>
          </cell>
          <cell r="BC107">
            <v>0.70510320617</v>
          </cell>
          <cell r="BD107">
            <v>20.283489028000002</v>
          </cell>
          <cell r="BE107" t="str">
            <v>Bovespa</v>
          </cell>
          <cell r="BF107" t="str">
            <v>FII - Fundos de Investimento Imobiliário</v>
          </cell>
          <cell r="BG107">
            <v>0.08</v>
          </cell>
        </row>
        <row r="108">
          <cell r="G108" t="str">
            <v>HSAF11</v>
          </cell>
          <cell r="H108" t="str">
            <v>35360687000150</v>
          </cell>
          <cell r="I108" t="str">
            <v>Tradicional</v>
          </cell>
          <cell r="J108" t="str">
            <v>https://fnet.bm</v>
          </cell>
          <cell r="K108">
            <v>100</v>
          </cell>
          <cell r="L108">
            <v>0.13500000000000001</v>
          </cell>
          <cell r="M108">
            <v>451.66275460000003</v>
          </cell>
          <cell r="N108">
            <v>639.05155344000002</v>
          </cell>
          <cell r="O108">
            <v>1219.3892971</v>
          </cell>
          <cell r="P108">
            <v>46041</v>
          </cell>
          <cell r="Q108">
            <v>202993.02600000001</v>
          </cell>
          <cell r="R108">
            <v>186950.64</v>
          </cell>
          <cell r="S108">
            <v>16042.386</v>
          </cell>
          <cell r="T108">
            <v>80.349999999999994</v>
          </cell>
          <cell r="U108">
            <v>82</v>
          </cell>
          <cell r="V108">
            <v>97.987804878000006</v>
          </cell>
          <cell r="W108">
            <v>46034</v>
          </cell>
          <cell r="X108">
            <v>59.530526522999999</v>
          </cell>
          <cell r="Y108">
            <v>134.97276891999999</v>
          </cell>
          <cell r="Z108">
            <v>45692</v>
          </cell>
          <cell r="AA108">
            <v>0.90362878503999999</v>
          </cell>
          <cell r="AB108">
            <v>46022</v>
          </cell>
          <cell r="AC108">
            <v>2526.36</v>
          </cell>
          <cell r="AD108">
            <v>224642.05364</v>
          </cell>
          <cell r="AE108">
            <v>88.919256812</v>
          </cell>
          <cell r="AF108">
            <v>46021</v>
          </cell>
          <cell r="AG108">
            <v>15.405405405</v>
          </cell>
          <cell r="AH108">
            <v>11.4</v>
          </cell>
          <cell r="AI108">
            <v>0.95</v>
          </cell>
          <cell r="AJ108">
            <v>0.43750000004</v>
          </cell>
          <cell r="AK108">
            <v>0.33039370755000003</v>
          </cell>
          <cell r="AL108">
            <v>5.3248205765999996</v>
          </cell>
          <cell r="AM108">
            <v>6.9926133734000002</v>
          </cell>
          <cell r="AN108">
            <v>25.61505447</v>
          </cell>
          <cell r="AO108">
            <v>1.1327879168999999</v>
          </cell>
          <cell r="AP108">
            <v>0.24379460263</v>
          </cell>
          <cell r="AQ108">
            <v>-2.0121951220000001</v>
          </cell>
          <cell r="AR108">
            <v>82</v>
          </cell>
          <cell r="AS108">
            <v>70.775590284000003</v>
          </cell>
          <cell r="AT108">
            <v>37.733689576000003</v>
          </cell>
          <cell r="AU108">
            <v>1.1327879168999999</v>
          </cell>
          <cell r="AV108">
            <v>0.12439390410999999</v>
          </cell>
          <cell r="AW108">
            <v>12.891737891</v>
          </cell>
          <cell r="AX108">
            <v>-2.6163522011000002</v>
          </cell>
          <cell r="AY108">
            <v>9</v>
          </cell>
          <cell r="AZ108">
            <v>7</v>
          </cell>
          <cell r="BA108">
            <v>1.2305699482000001</v>
          </cell>
          <cell r="BB108">
            <v>0.54161237132999995</v>
          </cell>
          <cell r="BC108">
            <v>0.92569460665000003</v>
          </cell>
          <cell r="BD108">
            <v>-2.4110600245999998</v>
          </cell>
          <cell r="BE108" t="str">
            <v>Bovespa</v>
          </cell>
          <cell r="BF108" t="str">
            <v>FII - Fundos de Investimento Imobiliário</v>
          </cell>
          <cell r="BG108">
            <v>0.95</v>
          </cell>
        </row>
        <row r="109">
          <cell r="G109" t="str">
            <v>RBFF11</v>
          </cell>
          <cell r="H109" t="str">
            <v>17329029000114</v>
          </cell>
          <cell r="I109" t="str">
            <v>Tradicional</v>
          </cell>
          <cell r="J109" t="str">
            <v>https://fnet.bm</v>
          </cell>
          <cell r="K109">
            <v>100</v>
          </cell>
          <cell r="L109">
            <v>0.13</v>
          </cell>
          <cell r="M109">
            <v>397.71051840000001</v>
          </cell>
          <cell r="N109">
            <v>309.43939786999999</v>
          </cell>
          <cell r="O109">
            <v>350.08517529</v>
          </cell>
          <cell r="P109">
            <v>46041</v>
          </cell>
          <cell r="Q109">
            <v>195521.56224999999</v>
          </cell>
          <cell r="R109">
            <v>170589.2825</v>
          </cell>
          <cell r="S109">
            <v>24932.279750000002</v>
          </cell>
          <cell r="T109">
            <v>10.43</v>
          </cell>
          <cell r="U109">
            <v>10.676944762</v>
          </cell>
          <cell r="V109">
            <v>97.687121473999994</v>
          </cell>
          <cell r="W109">
            <v>46017</v>
          </cell>
          <cell r="X109">
            <v>7.5438961535000004</v>
          </cell>
          <cell r="Y109">
            <v>138.25747050999999</v>
          </cell>
          <cell r="Z109">
            <v>45685</v>
          </cell>
          <cell r="AA109">
            <v>0.80487009024</v>
          </cell>
          <cell r="AB109">
            <v>46022</v>
          </cell>
          <cell r="AC109">
            <v>18746.075000000001</v>
          </cell>
          <cell r="AD109">
            <v>242923.13084999999</v>
          </cell>
          <cell r="AE109">
            <v>12.958612981</v>
          </cell>
          <cell r="AF109">
            <v>46021</v>
          </cell>
          <cell r="AG109">
            <v>14.571428571</v>
          </cell>
          <cell r="AH109">
            <v>1.3260000000000001</v>
          </cell>
          <cell r="AI109">
            <v>0.20399999999999999</v>
          </cell>
          <cell r="AJ109">
            <v>-1.2310606061</v>
          </cell>
          <cell r="AK109">
            <v>-1.3381668985999999</v>
          </cell>
          <cell r="AL109">
            <v>2.6091945831999999</v>
          </cell>
          <cell r="AM109">
            <v>9.3851082544000004</v>
          </cell>
          <cell r="AN109">
            <v>30.782451227999999</v>
          </cell>
          <cell r="AO109">
            <v>-1.8075691963</v>
          </cell>
          <cell r="AP109">
            <v>5.4111913612000002</v>
          </cell>
          <cell r="AQ109">
            <v>-2.0473328325</v>
          </cell>
          <cell r="AR109">
            <v>10.648</v>
          </cell>
          <cell r="AS109">
            <v>21.867056001000002</v>
          </cell>
          <cell r="AT109">
            <v>-11.174844707</v>
          </cell>
          <cell r="AU109">
            <v>-1.8075691963</v>
          </cell>
          <cell r="AV109">
            <v>-2.815963209</v>
          </cell>
          <cell r="AW109">
            <v>11.876075731</v>
          </cell>
          <cell r="AX109">
            <v>-4.3008601720000001</v>
          </cell>
          <cell r="AY109">
            <v>6</v>
          </cell>
          <cell r="AZ109">
            <v>6</v>
          </cell>
          <cell r="BA109">
            <v>1.9691119691000001</v>
          </cell>
          <cell r="BB109">
            <v>1.0094211327</v>
          </cell>
          <cell r="BC109">
            <v>1.3462988392999999</v>
          </cell>
          <cell r="BD109">
            <v>3.157091232</v>
          </cell>
          <cell r="BE109" t="str">
            <v>Bovespa</v>
          </cell>
          <cell r="BF109" t="str">
            <v>FII - Fundos de Investimento Imobiliário</v>
          </cell>
          <cell r="BG109">
            <v>0.20399999999999999</v>
          </cell>
        </row>
        <row r="110">
          <cell r="G110" t="str">
            <v>JSCR11</v>
          </cell>
          <cell r="H110" t="str">
            <v>54866214000174</v>
          </cell>
          <cell r="I110" t="str">
            <v>Tradicional</v>
          </cell>
          <cell r="J110" t="str">
            <v>https://fnet.bm</v>
          </cell>
          <cell r="K110">
            <v>100</v>
          </cell>
          <cell r="L110">
            <v>0.124</v>
          </cell>
          <cell r="M110">
            <v>427.51903855</v>
          </cell>
          <cell r="N110">
            <v>366.99044443000003</v>
          </cell>
          <cell r="O110">
            <v>356.61384412000001</v>
          </cell>
          <cell r="P110">
            <v>46041</v>
          </cell>
          <cell r="Q110">
            <v>187279.86600000001</v>
          </cell>
          <cell r="R110">
            <v>159387.12</v>
          </cell>
          <cell r="S110">
            <v>27892.745999999999</v>
          </cell>
          <cell r="T110">
            <v>8.4600000000000009</v>
          </cell>
          <cell r="U110">
            <v>8.64</v>
          </cell>
          <cell r="V110">
            <v>97.916666667000001</v>
          </cell>
          <cell r="W110">
            <v>46038</v>
          </cell>
          <cell r="X110">
            <v>6.0319587939000003</v>
          </cell>
          <cell r="Y110">
            <v>140.25294749</v>
          </cell>
          <cell r="Z110">
            <v>45692</v>
          </cell>
          <cell r="AA110">
            <v>0.89408011565000001</v>
          </cell>
          <cell r="AB110">
            <v>46022</v>
          </cell>
          <cell r="AC110">
            <v>22137.1</v>
          </cell>
          <cell r="AD110">
            <v>209466.53742000001</v>
          </cell>
          <cell r="AE110">
            <v>9.4622392914999995</v>
          </cell>
          <cell r="AF110">
            <v>46021</v>
          </cell>
          <cell r="AG110">
            <v>15.833333333000001</v>
          </cell>
          <cell r="AH110">
            <v>1.1399999999999999</v>
          </cell>
          <cell r="AI110">
            <v>9.5000000000000001E-2</v>
          </cell>
          <cell r="AJ110">
            <v>-2.0833333332000001</v>
          </cell>
          <cell r="AK110">
            <v>-2.1904396256999998</v>
          </cell>
          <cell r="AL110">
            <v>4.4941635546000001</v>
          </cell>
          <cell r="AM110">
            <v>9.4159572421999993</v>
          </cell>
          <cell r="AN110">
            <v>35.426755008000001</v>
          </cell>
          <cell r="AO110">
            <v>3.2336790728000002</v>
          </cell>
          <cell r="AP110">
            <v>10.055495141</v>
          </cell>
          <cell r="AQ110">
            <v>1.9277108435000001</v>
          </cell>
          <cell r="AR110">
            <v>8.3000000000000007</v>
          </cell>
          <cell r="AS110" t="str">
            <v>-</v>
          </cell>
          <cell r="AT110" t="str">
            <v>-</v>
          </cell>
          <cell r="AU110">
            <v>3.2336790728000002</v>
          </cell>
          <cell r="AV110">
            <v>2.22528506</v>
          </cell>
          <cell r="AW110">
            <v>12.474713418</v>
          </cell>
          <cell r="AX110">
            <v>-2.2437841117000001</v>
          </cell>
          <cell r="AY110">
            <v>9</v>
          </cell>
          <cell r="AZ110">
            <v>6</v>
          </cell>
          <cell r="BA110">
            <v>1.1599511600000001</v>
          </cell>
          <cell r="BB110">
            <v>1.7484742707000001</v>
          </cell>
          <cell r="BC110">
            <v>1.1724009746999999</v>
          </cell>
          <cell r="BD110">
            <v>10.802276086999999</v>
          </cell>
          <cell r="BE110" t="str">
            <v>Bovespa</v>
          </cell>
          <cell r="BF110" t="str">
            <v>FII - Fundos de Investimento Imobiliário</v>
          </cell>
          <cell r="BG110">
            <v>9.5000000000000001E-2</v>
          </cell>
        </row>
        <row r="111">
          <cell r="G111" t="str">
            <v>SPXS11</v>
          </cell>
          <cell r="H111" t="str">
            <v>43010543000100</v>
          </cell>
          <cell r="I111" t="str">
            <v>Tradicional</v>
          </cell>
          <cell r="J111" t="str">
            <v>https://fnet.bm</v>
          </cell>
          <cell r="K111">
            <v>100</v>
          </cell>
          <cell r="L111">
            <v>0.11899999999999999</v>
          </cell>
          <cell r="M111">
            <v>435.59694031999999</v>
          </cell>
          <cell r="N111">
            <v>491.06142688</v>
          </cell>
          <cell r="O111">
            <v>876.84615882000003</v>
          </cell>
          <cell r="P111">
            <v>46041</v>
          </cell>
          <cell r="Q111">
            <v>179278.6752</v>
          </cell>
          <cell r="R111">
            <v>163935.0048</v>
          </cell>
          <cell r="S111">
            <v>15343.670400000001</v>
          </cell>
          <cell r="T111">
            <v>8.8800000000000008</v>
          </cell>
          <cell r="U111">
            <v>9.1146285714000008</v>
          </cell>
          <cell r="V111">
            <v>97.425802164000004</v>
          </cell>
          <cell r="W111">
            <v>46021</v>
          </cell>
          <cell r="X111">
            <v>6.5510092851000001</v>
          </cell>
          <cell r="Y111">
            <v>135.55163202</v>
          </cell>
          <cell r="Z111">
            <v>45698</v>
          </cell>
          <cell r="AA111">
            <v>0.93533330174999996</v>
          </cell>
          <cell r="AB111">
            <v>46022</v>
          </cell>
          <cell r="AC111">
            <v>20189.04</v>
          </cell>
          <cell r="AD111">
            <v>191673.57225999999</v>
          </cell>
          <cell r="AE111">
            <v>9.4939418744000008</v>
          </cell>
          <cell r="AF111">
            <v>46030</v>
          </cell>
          <cell r="AG111">
            <v>15.147783251</v>
          </cell>
          <cell r="AH111">
            <v>1.23</v>
          </cell>
          <cell r="AI111">
            <v>0.104</v>
          </cell>
          <cell r="AJ111">
            <v>0.45248868792000002</v>
          </cell>
          <cell r="AK111">
            <v>0.34538239542999999</v>
          </cell>
          <cell r="AL111">
            <v>4.9376046675999996</v>
          </cell>
          <cell r="AM111">
            <v>9.3455940326999993</v>
          </cell>
          <cell r="AN111">
            <v>26.504296370999999</v>
          </cell>
          <cell r="AO111">
            <v>-2.5741978357000002</v>
          </cell>
          <cell r="AP111">
            <v>1.1330365042999999</v>
          </cell>
          <cell r="AQ111">
            <v>2.3041474656999998</v>
          </cell>
          <cell r="AR111">
            <v>8.68</v>
          </cell>
          <cell r="AS111" t="str">
            <v>-</v>
          </cell>
          <cell r="AT111" t="str">
            <v>-</v>
          </cell>
          <cell r="AU111">
            <v>-2.5741978357000002</v>
          </cell>
          <cell r="AV111">
            <v>-3.5825918483999999</v>
          </cell>
          <cell r="AW111">
            <v>10.932146700000001</v>
          </cell>
          <cell r="AX111">
            <v>-2.5741978357000002</v>
          </cell>
          <cell r="AY111">
            <v>8</v>
          </cell>
          <cell r="AZ111">
            <v>5</v>
          </cell>
          <cell r="BA111">
            <v>1.2149532709999999</v>
          </cell>
          <cell r="BB111">
            <v>1.2668266908000001</v>
          </cell>
          <cell r="BC111">
            <v>1.0450599355000001</v>
          </cell>
          <cell r="BD111">
            <v>4.8351806978000003</v>
          </cell>
          <cell r="BE111" t="str">
            <v>Bovespa</v>
          </cell>
          <cell r="BF111" t="str">
            <v>FII - Fundos de Investimento Imobiliário</v>
          </cell>
          <cell r="BG111">
            <v>0.104</v>
          </cell>
        </row>
        <row r="112">
          <cell r="G112" t="str">
            <v>BLMG11</v>
          </cell>
          <cell r="H112" t="str">
            <v>34081637000171</v>
          </cell>
          <cell r="I112" t="str">
            <v>Tradicional</v>
          </cell>
          <cell r="J112" t="str">
            <v>https://fnet.bm</v>
          </cell>
          <cell r="K112">
            <v>100</v>
          </cell>
          <cell r="L112">
            <v>0.107</v>
          </cell>
          <cell r="M112">
            <v>419.99200092000001</v>
          </cell>
          <cell r="N112">
            <v>182.13024179999999</v>
          </cell>
          <cell r="O112">
            <v>239.38011</v>
          </cell>
          <cell r="P112">
            <v>46041</v>
          </cell>
          <cell r="Q112">
            <v>161739.36079999999</v>
          </cell>
          <cell r="R112">
            <v>115129.72478999999</v>
          </cell>
          <cell r="S112">
            <v>46609.636010000002</v>
          </cell>
          <cell r="T112">
            <v>34.6</v>
          </cell>
          <cell r="U112">
            <v>37.229339326000002</v>
          </cell>
          <cell r="V112">
            <v>92.937453701999999</v>
          </cell>
          <cell r="W112">
            <v>45813</v>
          </cell>
          <cell r="X112">
            <v>23.284313428000001</v>
          </cell>
          <cell r="Y112">
            <v>148.59789663999999</v>
          </cell>
          <cell r="Z112">
            <v>45679</v>
          </cell>
          <cell r="AA112">
            <v>0.70835858645000005</v>
          </cell>
          <cell r="AB112">
            <v>46022</v>
          </cell>
          <cell r="AC112">
            <v>4674.5479999999998</v>
          </cell>
          <cell r="AD112">
            <v>228329.78083999999</v>
          </cell>
          <cell r="AE112">
            <v>48.845317416999997</v>
          </cell>
          <cell r="AF112">
            <v>46030</v>
          </cell>
          <cell r="AG112">
            <v>16.150908417</v>
          </cell>
          <cell r="AH112">
            <v>4.3559000000000001</v>
          </cell>
          <cell r="AI112">
            <v>0.41589999999999999</v>
          </cell>
          <cell r="AJ112">
            <v>-0.25944076106000002</v>
          </cell>
          <cell r="AK112">
            <v>-0.36654705355</v>
          </cell>
          <cell r="AL112">
            <v>3.15271049</v>
          </cell>
          <cell r="AM112">
            <v>5.0369573439000002</v>
          </cell>
          <cell r="AN112">
            <v>46.283802584999997</v>
          </cell>
          <cell r="AO112">
            <v>0.92318504703000004</v>
          </cell>
          <cell r="AP112">
            <v>20.912542718000001</v>
          </cell>
          <cell r="AQ112">
            <v>0.99241097486999996</v>
          </cell>
          <cell r="AR112">
            <v>34.26</v>
          </cell>
          <cell r="AS112" t="str">
            <v>-</v>
          </cell>
          <cell r="AT112" t="str">
            <v>-</v>
          </cell>
          <cell r="AU112">
            <v>0.92318504703000004</v>
          </cell>
          <cell r="AV112">
            <v>-8.5208965720000002E-2</v>
          </cell>
          <cell r="AW112">
            <v>15.762189827</v>
          </cell>
          <cell r="AX112">
            <v>-11.411402367999999</v>
          </cell>
          <cell r="AY112">
            <v>8</v>
          </cell>
          <cell r="AZ112">
            <v>6</v>
          </cell>
          <cell r="BA112">
            <v>1.2250368189</v>
          </cell>
          <cell r="BB112">
            <v>1.1714061442000001</v>
          </cell>
          <cell r="BC112">
            <v>2.0480942641</v>
          </cell>
          <cell r="BD112">
            <v>3.9599402367000001</v>
          </cell>
          <cell r="BE112" t="str">
            <v>Bovespa</v>
          </cell>
          <cell r="BF112" t="str">
            <v>FII - Fundos de Investimento Imobiliário</v>
          </cell>
          <cell r="BG112">
            <v>0.41589999999999999</v>
          </cell>
        </row>
        <row r="113">
          <cell r="G113" t="str">
            <v>VIUR11</v>
          </cell>
          <cell r="H113" t="str">
            <v>36445587000190</v>
          </cell>
          <cell r="I113" t="str">
            <v>Tradicional</v>
          </cell>
          <cell r="J113" t="str">
            <v>https://fnet.bm</v>
          </cell>
          <cell r="K113">
            <v>100</v>
          </cell>
          <cell r="L113">
            <v>0.107</v>
          </cell>
          <cell r="M113">
            <v>301.05940176000001</v>
          </cell>
          <cell r="N113">
            <v>425.40777360999999</v>
          </cell>
          <cell r="O113">
            <v>610.86935705999997</v>
          </cell>
          <cell r="P113">
            <v>46041</v>
          </cell>
          <cell r="Q113">
            <v>160868.93340000001</v>
          </cell>
          <cell r="R113">
            <v>143623.35260000001</v>
          </cell>
          <cell r="S113">
            <v>17245.5808</v>
          </cell>
          <cell r="T113">
            <v>5.97</v>
          </cell>
          <cell r="U113">
            <v>6.3866796117</v>
          </cell>
          <cell r="V113">
            <v>93.475802185000006</v>
          </cell>
          <cell r="W113">
            <v>46002</v>
          </cell>
          <cell r="X113">
            <v>4.4806935291999999</v>
          </cell>
          <cell r="Y113">
            <v>133.23830253</v>
          </cell>
          <cell r="Z113">
            <v>45716</v>
          </cell>
          <cell r="AA113">
            <v>0.73868314325999995</v>
          </cell>
          <cell r="AB113">
            <v>46022</v>
          </cell>
          <cell r="AC113">
            <v>26946.22</v>
          </cell>
          <cell r="AD113">
            <v>217777.99434999999</v>
          </cell>
          <cell r="AE113">
            <v>8.0819496891</v>
          </cell>
          <cell r="AF113">
            <v>46021</v>
          </cell>
          <cell r="AG113">
            <v>15.497185740999999</v>
          </cell>
          <cell r="AH113">
            <v>0.82599999999999996</v>
          </cell>
          <cell r="AI113">
            <v>8.8999999999999996E-2</v>
          </cell>
          <cell r="AJ113">
            <v>-0.50000000001</v>
          </cell>
          <cell r="AK113">
            <v>-0.60710629250000003</v>
          </cell>
          <cell r="AL113">
            <v>-0.70111505555999998</v>
          </cell>
          <cell r="AM113">
            <v>9.7633860701999993</v>
          </cell>
          <cell r="AN113">
            <v>29.902889374000001</v>
          </cell>
          <cell r="AO113">
            <v>-1.9865375142999999</v>
          </cell>
          <cell r="AP113">
            <v>4.5316295073999999</v>
          </cell>
          <cell r="AQ113">
            <v>-0.16722408026999999</v>
          </cell>
          <cell r="AR113">
            <v>5.98</v>
          </cell>
          <cell r="AS113" t="str">
            <v>-</v>
          </cell>
          <cell r="AT113" t="str">
            <v>-</v>
          </cell>
          <cell r="AU113">
            <v>-1.9865375142999999</v>
          </cell>
          <cell r="AV113">
            <v>-2.9949315270999999</v>
          </cell>
          <cell r="AW113">
            <v>9.0460838232</v>
          </cell>
          <cell r="AX113">
            <v>-3.4020800280999999</v>
          </cell>
          <cell r="AY113">
            <v>7</v>
          </cell>
          <cell r="AZ113">
            <v>6</v>
          </cell>
          <cell r="BA113">
            <v>1.4590163934</v>
          </cell>
          <cell r="BB113">
            <v>0.95015990189999999</v>
          </cell>
          <cell r="BC113">
            <v>0.30063457987999997</v>
          </cell>
          <cell r="BD113">
            <v>13.579275667999999</v>
          </cell>
          <cell r="BE113" t="str">
            <v>Bovespa</v>
          </cell>
          <cell r="BF113" t="str">
            <v>FII - Fundos de Investimento Imobiliário</v>
          </cell>
          <cell r="BG113">
            <v>8.8999999999999996E-2</v>
          </cell>
        </row>
        <row r="114">
          <cell r="G114" t="str">
            <v>KIVO11</v>
          </cell>
          <cell r="H114" t="str">
            <v>42273325000198</v>
          </cell>
          <cell r="I114" t="str">
            <v>Tradicional</v>
          </cell>
          <cell r="J114" t="str">
            <v>https://fnet.bm</v>
          </cell>
          <cell r="K114">
            <v>100</v>
          </cell>
          <cell r="L114">
            <v>9.6000000000000002E-2</v>
          </cell>
          <cell r="M114">
            <v>409.55035736000002</v>
          </cell>
          <cell r="N114">
            <v>285.59774820000001</v>
          </cell>
          <cell r="O114">
            <v>262.33126059</v>
          </cell>
          <cell r="P114">
            <v>46041</v>
          </cell>
          <cell r="Q114">
            <v>144722.34096</v>
          </cell>
          <cell r="R114">
            <v>134675.57423999999</v>
          </cell>
          <cell r="S114">
            <v>10046.76672</v>
          </cell>
          <cell r="T114">
            <v>65.11</v>
          </cell>
          <cell r="U114">
            <v>65.352668394999995</v>
          </cell>
          <cell r="V114">
            <v>99.628678674</v>
          </cell>
          <cell r="W114">
            <v>45863</v>
          </cell>
          <cell r="X114">
            <v>47.295809222999999</v>
          </cell>
          <cell r="Y114">
            <v>137.66547410999999</v>
          </cell>
          <cell r="Z114">
            <v>45701</v>
          </cell>
          <cell r="AA114">
            <v>0.76276516974999997</v>
          </cell>
          <cell r="AB114">
            <v>46022</v>
          </cell>
          <cell r="AC114">
            <v>2222.7359999999999</v>
          </cell>
          <cell r="AD114">
            <v>189733.80890999999</v>
          </cell>
          <cell r="AE114">
            <v>85.360478666999995</v>
          </cell>
          <cell r="AF114">
            <v>46021</v>
          </cell>
          <cell r="AG114">
            <v>18.534411619</v>
          </cell>
          <cell r="AH114">
            <v>11.23</v>
          </cell>
          <cell r="AI114">
            <v>0.87</v>
          </cell>
          <cell r="AJ114">
            <v>0.27722162321999999</v>
          </cell>
          <cell r="AK114">
            <v>0.17011533072999999</v>
          </cell>
          <cell r="AL114">
            <v>5.3546009801999999</v>
          </cell>
          <cell r="AM114">
            <v>11.400795159999999</v>
          </cell>
          <cell r="AN114">
            <v>27.905954722000001</v>
          </cell>
          <cell r="AO114">
            <v>1.6232245982</v>
          </cell>
          <cell r="AP114">
            <v>2.5346948550000001</v>
          </cell>
          <cell r="AQ114">
            <v>1.8457688097</v>
          </cell>
          <cell r="AR114">
            <v>63.93</v>
          </cell>
          <cell r="AS114" t="str">
            <v>-</v>
          </cell>
          <cell r="AT114" t="str">
            <v>-</v>
          </cell>
          <cell r="AU114">
            <v>1.6232245982</v>
          </cell>
          <cell r="AV114">
            <v>0.61483058544000002</v>
          </cell>
          <cell r="AW114">
            <v>14.276206322</v>
          </cell>
          <cell r="AX114">
            <v>-3.4564958283</v>
          </cell>
          <cell r="AY114">
            <v>7</v>
          </cell>
          <cell r="AZ114">
            <v>6</v>
          </cell>
          <cell r="BA114">
            <v>1.3888888889</v>
          </cell>
          <cell r="BB114">
            <v>1.1789349898000001</v>
          </cell>
          <cell r="BC114">
            <v>1.5433785630000001</v>
          </cell>
          <cell r="BD114">
            <v>0.65425448736000003</v>
          </cell>
          <cell r="BE114" t="str">
            <v>Bovespa</v>
          </cell>
          <cell r="BF114" t="str">
            <v>FII - Fundos de Investimento Imobiliário</v>
          </cell>
          <cell r="BG114">
            <v>0.87</v>
          </cell>
        </row>
        <row r="115">
          <cell r="G115" t="str">
            <v>PMIS11</v>
          </cell>
          <cell r="H115" t="str">
            <v>51868778000158</v>
          </cell>
          <cell r="I115" t="str">
            <v>Tradicional</v>
          </cell>
          <cell r="J115" t="str">
            <v>https://fnet.bm</v>
          </cell>
          <cell r="K115">
            <v>100</v>
          </cell>
          <cell r="L115">
            <v>8.2000000000000003E-2</v>
          </cell>
          <cell r="M115">
            <v>276.48719696000001</v>
          </cell>
          <cell r="N115">
            <v>233.04844344</v>
          </cell>
          <cell r="O115">
            <v>260.12594765</v>
          </cell>
          <cell r="P115">
            <v>46041</v>
          </cell>
          <cell r="Q115">
            <v>123162.97344</v>
          </cell>
          <cell r="R115">
            <v>108211.69902</v>
          </cell>
          <cell r="S115">
            <v>14951.27442</v>
          </cell>
          <cell r="T115">
            <v>8.32</v>
          </cell>
          <cell r="U115">
            <v>8.6950000000000003</v>
          </cell>
          <cell r="V115">
            <v>95.687176538000003</v>
          </cell>
          <cell r="W115">
            <v>46021</v>
          </cell>
          <cell r="X115">
            <v>5.7786300386000002</v>
          </cell>
          <cell r="Y115">
            <v>143.97876217000001</v>
          </cell>
          <cell r="Z115">
            <v>45693</v>
          </cell>
          <cell r="AA115">
            <v>0.88825086815999998</v>
          </cell>
          <cell r="AB115">
            <v>46022</v>
          </cell>
          <cell r="AC115">
            <v>14803.242</v>
          </cell>
          <cell r="AD115">
            <v>138657.87004000001</v>
          </cell>
          <cell r="AE115">
            <v>9.3667231839999996</v>
          </cell>
          <cell r="AF115">
            <v>46021</v>
          </cell>
          <cell r="AG115">
            <v>15.526675786</v>
          </cell>
          <cell r="AH115">
            <v>1.135</v>
          </cell>
          <cell r="AI115">
            <v>0.115</v>
          </cell>
          <cell r="AJ115">
            <v>-0.47846889946999999</v>
          </cell>
          <cell r="AK115">
            <v>-0.58557519195999996</v>
          </cell>
          <cell r="AL115">
            <v>4.4614653410000003</v>
          </cell>
          <cell r="AM115">
            <v>9.5410899736000001</v>
          </cell>
          <cell r="AN115">
            <v>31.459247433000002</v>
          </cell>
          <cell r="AO115">
            <v>-4.3128234615999999</v>
          </cell>
          <cell r="AP115">
            <v>6.0879875657999998</v>
          </cell>
          <cell r="AQ115">
            <v>0.48309178745999998</v>
          </cell>
          <cell r="AR115">
            <v>8.2799999999999994</v>
          </cell>
          <cell r="AS115" t="str">
            <v>-</v>
          </cell>
          <cell r="AT115" t="str">
            <v>-</v>
          </cell>
          <cell r="AU115">
            <v>-4.3128234615999999</v>
          </cell>
          <cell r="AV115">
            <v>-5.3212174744</v>
          </cell>
          <cell r="AW115">
            <v>15.043092191</v>
          </cell>
          <cell r="AX115">
            <v>-4.3128234615999999</v>
          </cell>
          <cell r="AY115">
            <v>7</v>
          </cell>
          <cell r="AZ115">
            <v>5</v>
          </cell>
          <cell r="BA115">
            <v>1.4250309789</v>
          </cell>
          <cell r="BB115">
            <v>1.525883476</v>
          </cell>
          <cell r="BC115">
            <v>1.3716379726000001</v>
          </cell>
          <cell r="BD115">
            <v>8.8619353768</v>
          </cell>
          <cell r="BE115" t="str">
            <v>Bovespa</v>
          </cell>
          <cell r="BF115" t="str">
            <v>FII - Fundos de Investimento Imobiliário</v>
          </cell>
          <cell r="BG115">
            <v>0.115</v>
          </cell>
        </row>
        <row r="116">
          <cell r="G116" t="str">
            <v>FLEM11</v>
          </cell>
          <cell r="H116" t="str">
            <v>48565175000172</v>
          </cell>
          <cell r="I116" t="str">
            <v>Tradicional</v>
          </cell>
          <cell r="J116" t="str">
            <v>https://fnet.bm</v>
          </cell>
          <cell r="K116">
            <v>0</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v>45900</v>
          </cell>
          <cell r="AC116">
            <v>2925</v>
          </cell>
          <cell r="AD116">
            <v>440599.82675000001</v>
          </cell>
          <cell r="AE116">
            <v>150.6324194</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Bovespa</v>
          </cell>
          <cell r="BF116" t="str">
            <v>FIAGRO-FII - Fundo de Investimento Imobiliário em Cadeias Agroindustriais</v>
          </cell>
          <cell r="BG116" t="str">
            <v>-</v>
          </cell>
        </row>
        <row r="117">
          <cell r="G117" t="str">
            <v>AJFI11</v>
          </cell>
          <cell r="H117" t="str">
            <v>51472985000199</v>
          </cell>
          <cell r="I117" t="str">
            <v>Tradicional</v>
          </cell>
          <cell r="J117" t="str">
            <v>https://fnet.bm</v>
          </cell>
          <cell r="K117">
            <v>100</v>
          </cell>
          <cell r="L117" t="str">
            <v>-</v>
          </cell>
          <cell r="M117">
            <v>669.28268845000002</v>
          </cell>
          <cell r="N117">
            <v>509.95425261999998</v>
          </cell>
          <cell r="O117">
            <v>197.28544471000001</v>
          </cell>
          <cell r="P117">
            <v>46041</v>
          </cell>
          <cell r="Q117">
            <v>257751.72070000001</v>
          </cell>
          <cell r="R117">
            <v>215056.65040000001</v>
          </cell>
          <cell r="S117">
            <v>42695.070299999999</v>
          </cell>
          <cell r="T117">
            <v>8.15</v>
          </cell>
          <cell r="U117">
            <v>8.34</v>
          </cell>
          <cell r="V117">
            <v>97.721822541999998</v>
          </cell>
          <cell r="W117">
            <v>46037</v>
          </cell>
          <cell r="X117">
            <v>6.0534785735999996</v>
          </cell>
          <cell r="Y117">
            <v>134.63333356000001</v>
          </cell>
          <cell r="Z117">
            <v>45684</v>
          </cell>
          <cell r="AA117">
            <v>0.73338314450999997</v>
          </cell>
          <cell r="AB117">
            <v>46022</v>
          </cell>
          <cell r="AC117">
            <v>31625.977999999999</v>
          </cell>
          <cell r="AD117">
            <v>351455.74673999997</v>
          </cell>
          <cell r="AE117">
            <v>11.112881528000001</v>
          </cell>
          <cell r="AF117">
            <v>46030</v>
          </cell>
          <cell r="AG117">
            <v>10.176470588000001</v>
          </cell>
          <cell r="AH117">
            <v>0.69199999999999995</v>
          </cell>
          <cell r="AI117">
            <v>0.05</v>
          </cell>
          <cell r="AJ117">
            <v>0.24600245997</v>
          </cell>
          <cell r="AK117">
            <v>0.13889616748</v>
          </cell>
          <cell r="AL117">
            <v>1.9993432588</v>
          </cell>
          <cell r="AM117">
            <v>8.1847518572000002</v>
          </cell>
          <cell r="AN117">
            <v>31.663480614000001</v>
          </cell>
          <cell r="AO117">
            <v>1.7462431513000001</v>
          </cell>
          <cell r="AP117">
            <v>6.2922207473</v>
          </cell>
          <cell r="AQ117">
            <v>1.8749999999</v>
          </cell>
          <cell r="AR117">
            <v>8</v>
          </cell>
          <cell r="AS117" t="str">
            <v>-</v>
          </cell>
          <cell r="AT117" t="str">
            <v>-</v>
          </cell>
          <cell r="AU117">
            <v>1.7462431513000001</v>
          </cell>
          <cell r="AV117">
            <v>0.73784913857000001</v>
          </cell>
          <cell r="AW117">
            <v>7.6926032169000003</v>
          </cell>
          <cell r="AX117">
            <v>-1.2267510881999999</v>
          </cell>
          <cell r="AY117">
            <v>10</v>
          </cell>
          <cell r="AZ117">
            <v>8</v>
          </cell>
          <cell r="BA117">
            <v>0.62189054726000004</v>
          </cell>
          <cell r="BB117">
            <v>1.8440942918000001</v>
          </cell>
          <cell r="BC117">
            <v>0.60634906868000005</v>
          </cell>
          <cell r="BD117">
            <v>12.336919547999999</v>
          </cell>
          <cell r="BE117" t="str">
            <v>Bovespa</v>
          </cell>
          <cell r="BF117" t="str">
            <v>FII - Fundos de Investimento Imobiliário</v>
          </cell>
          <cell r="BG117">
            <v>0.05</v>
          </cell>
        </row>
        <row r="118">
          <cell r="G118" t="str">
            <v>ALZM11</v>
          </cell>
          <cell r="H118" t="str">
            <v>34847063000108</v>
          </cell>
          <cell r="I118" t="str">
            <v>Tradicional</v>
          </cell>
          <cell r="J118" t="str">
            <v>https://fnet.bm</v>
          </cell>
          <cell r="K118">
            <v>0</v>
          </cell>
          <cell r="L118" t="str">
            <v>-</v>
          </cell>
          <cell r="M118">
            <v>0</v>
          </cell>
          <cell r="N118">
            <v>0</v>
          </cell>
          <cell r="O118">
            <v>0</v>
          </cell>
          <cell r="P118">
            <v>45646</v>
          </cell>
          <cell r="Q118" t="str">
            <v>-</v>
          </cell>
          <cell r="R118">
            <v>95941.012799999997</v>
          </cell>
          <cell r="S118" t="str">
            <v>-</v>
          </cell>
          <cell r="T118" t="str">
            <v>-</v>
          </cell>
          <cell r="U118" t="str">
            <v>-</v>
          </cell>
          <cell r="V118" t="str">
            <v>-</v>
          </cell>
          <cell r="W118" t="str">
            <v>-</v>
          </cell>
          <cell r="X118" t="str">
            <v>-</v>
          </cell>
          <cell r="Y118" t="str">
            <v>-</v>
          </cell>
          <cell r="Z118" t="str">
            <v>-</v>
          </cell>
          <cell r="AA118" t="str">
            <v>-</v>
          </cell>
          <cell r="AB118">
            <v>45688</v>
          </cell>
          <cell r="AC118">
            <v>15180.54</v>
          </cell>
          <cell r="AD118">
            <v>113203.49622</v>
          </cell>
          <cell r="AE118">
            <v>7.4571455442000003</v>
          </cell>
          <cell r="AF118">
            <v>45672</v>
          </cell>
          <cell r="AG118">
            <v>0</v>
          </cell>
          <cell r="AH118">
            <v>0</v>
          </cell>
          <cell r="AI118">
            <v>0</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v>1.2073863636</v>
          </cell>
          <cell r="BB118" t="str">
            <v>-</v>
          </cell>
          <cell r="BC118" t="str">
            <v>-</v>
          </cell>
          <cell r="BD118" t="str">
            <v>-</v>
          </cell>
          <cell r="BE118" t="str">
            <v>Bovespa</v>
          </cell>
          <cell r="BF118" t="str">
            <v>FII - Fundos de Investimento Imobiliário</v>
          </cell>
          <cell r="BG118">
            <v>0</v>
          </cell>
        </row>
        <row r="119">
          <cell r="G119" t="str">
            <v>MTOF11</v>
          </cell>
          <cell r="H119" t="str">
            <v>22862226000134</v>
          </cell>
          <cell r="I119" t="str">
            <v>Tradicional</v>
          </cell>
          <cell r="J119" t="str">
            <v>https://fnet.bm</v>
          </cell>
          <cell r="K119">
            <v>0</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v>46022</v>
          </cell>
          <cell r="AC119">
            <v>1941.019</v>
          </cell>
          <cell r="AD119">
            <v>101795.61913000001</v>
          </cell>
          <cell r="AE119">
            <v>52.444421785999999</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Bovespa</v>
          </cell>
          <cell r="BF119" t="str">
            <v>FII - Fundos de Investimento Imobiliário</v>
          </cell>
          <cell r="BG119" t="str">
            <v>-</v>
          </cell>
        </row>
        <row r="120">
          <cell r="G120" t="str">
            <v>ALZT11</v>
          </cell>
          <cell r="H120" t="str">
            <v>34007109000172</v>
          </cell>
          <cell r="I120" t="str">
            <v>Tradicional</v>
          </cell>
          <cell r="J120" t="str">
            <v>https://fnet.bm</v>
          </cell>
          <cell r="K120">
            <v>0</v>
          </cell>
          <cell r="L120" t="str">
            <v>-</v>
          </cell>
          <cell r="M120">
            <v>0</v>
          </cell>
          <cell r="N120">
            <v>0</v>
          </cell>
          <cell r="O120">
            <v>0</v>
          </cell>
          <cell r="P120">
            <v>45646</v>
          </cell>
          <cell r="Q120" t="str">
            <v>-</v>
          </cell>
          <cell r="R120">
            <v>16500</v>
          </cell>
          <cell r="S120" t="str">
            <v>-</v>
          </cell>
          <cell r="T120" t="str">
            <v>-</v>
          </cell>
          <cell r="U120" t="str">
            <v>-</v>
          </cell>
          <cell r="V120" t="str">
            <v>-</v>
          </cell>
          <cell r="W120" t="str">
            <v>-</v>
          </cell>
          <cell r="X120" t="str">
            <v>-</v>
          </cell>
          <cell r="Y120" t="str">
            <v>-</v>
          </cell>
          <cell r="Z120" t="str">
            <v>-</v>
          </cell>
          <cell r="AA120" t="str">
            <v>-</v>
          </cell>
          <cell r="AB120">
            <v>45688</v>
          </cell>
          <cell r="AC120">
            <v>500</v>
          </cell>
          <cell r="AD120">
            <v>20805.910510000002</v>
          </cell>
          <cell r="AE120">
            <v>41.611821020000001</v>
          </cell>
          <cell r="AF120">
            <v>45625</v>
          </cell>
          <cell r="AG120">
            <v>0</v>
          </cell>
          <cell r="AH120">
            <v>0</v>
          </cell>
          <cell r="AI120">
            <v>0</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v>1.2121212121</v>
          </cell>
          <cell r="BB120" t="str">
            <v>-</v>
          </cell>
          <cell r="BC120" t="str">
            <v>-</v>
          </cell>
          <cell r="BD120" t="str">
            <v>-</v>
          </cell>
          <cell r="BE120" t="str">
            <v>Bovespa</v>
          </cell>
          <cell r="BF120" t="str">
            <v>FII - Fundos de Investimento Imobiliário</v>
          </cell>
          <cell r="BG120">
            <v>0</v>
          </cell>
        </row>
        <row r="121">
          <cell r="G121" t="str">
            <v>ANCR11</v>
          </cell>
          <cell r="H121" t="str">
            <v>07789135000127</v>
          </cell>
          <cell r="I121" t="str">
            <v>Tradicional</v>
          </cell>
          <cell r="J121" t="str">
            <v>https://fnet.bm</v>
          </cell>
          <cell r="K121">
            <v>86.885245901999994</v>
          </cell>
          <cell r="L121" t="str">
            <v>-</v>
          </cell>
          <cell r="M121">
            <v>2.59991708</v>
          </cell>
          <cell r="N121">
            <v>3.3339711474999998</v>
          </cell>
          <cell r="O121">
            <v>1.6326611765000001</v>
          </cell>
          <cell r="P121">
            <v>46041</v>
          </cell>
          <cell r="Q121">
            <v>8601733.7276000008</v>
          </cell>
          <cell r="R121">
            <v>2295471.0569000002</v>
          </cell>
          <cell r="S121">
            <v>6306262.6706999997</v>
          </cell>
          <cell r="T121">
            <v>321.74</v>
          </cell>
          <cell r="U121">
            <v>1000</v>
          </cell>
          <cell r="V121">
            <v>32.173999999999999</v>
          </cell>
          <cell r="W121">
            <v>45918</v>
          </cell>
          <cell r="X121">
            <v>65</v>
          </cell>
          <cell r="Y121">
            <v>494.98461538999999</v>
          </cell>
          <cell r="Z121">
            <v>45747</v>
          </cell>
          <cell r="AA121">
            <v>2.8153978458000002</v>
          </cell>
          <cell r="AB121">
            <v>46022</v>
          </cell>
          <cell r="AC121">
            <v>26735.046085999998</v>
          </cell>
          <cell r="AD121">
            <v>3055246.2560000001</v>
          </cell>
          <cell r="AE121">
            <v>114.27869793000001</v>
          </cell>
          <cell r="AF121">
            <v>45688</v>
          </cell>
          <cell r="AG121">
            <v>2.3524583158999999</v>
          </cell>
          <cell r="AH121">
            <v>2.0198207099999999</v>
          </cell>
          <cell r="AI121">
            <v>0</v>
          </cell>
          <cell r="AJ121">
            <v>0</v>
          </cell>
          <cell r="AK121" t="str">
            <v>-</v>
          </cell>
          <cell r="AL121">
            <v>-3.9582089551999999</v>
          </cell>
          <cell r="AM121">
            <v>61.208537929999999</v>
          </cell>
          <cell r="AN121">
            <v>285.09733287</v>
          </cell>
          <cell r="AO121">
            <v>-3.9582089551999999</v>
          </cell>
          <cell r="AP121">
            <v>259.72607299999999</v>
          </cell>
          <cell r="AQ121">
            <v>-3.1080030567E-3</v>
          </cell>
          <cell r="AR121" t="str">
            <v>-</v>
          </cell>
          <cell r="AS121">
            <v>408.90862642000002</v>
          </cell>
          <cell r="AT121">
            <v>375.86672571000003</v>
          </cell>
          <cell r="AU121">
            <v>-3.9582089551999999</v>
          </cell>
          <cell r="AV121">
            <v>-4.9666029679000001</v>
          </cell>
          <cell r="AW121">
            <v>141.50634466</v>
          </cell>
          <cell r="AX121">
            <v>-67.426666667000006</v>
          </cell>
          <cell r="AY121">
            <v>6</v>
          </cell>
          <cell r="AZ121">
            <v>6</v>
          </cell>
          <cell r="BA121">
            <v>0</v>
          </cell>
          <cell r="BB121">
            <v>6.3854202035999998</v>
          </cell>
          <cell r="BC121">
            <v>5.7534501777999996</v>
          </cell>
          <cell r="BD121">
            <v>1026.1342698000001</v>
          </cell>
          <cell r="BE121" t="str">
            <v>Bovespa</v>
          </cell>
          <cell r="BF121" t="str">
            <v>FII - Fundos de Investimento Imobiliário</v>
          </cell>
          <cell r="BG121">
            <v>0</v>
          </cell>
        </row>
        <row r="122">
          <cell r="G122" t="str">
            <v>APXU11</v>
          </cell>
          <cell r="H122" t="str">
            <v>52521137000195</v>
          </cell>
          <cell r="I122" t="str">
            <v>-</v>
          </cell>
          <cell r="J122" t="str">
            <v>https://fnet.bm</v>
          </cell>
          <cell r="K122">
            <v>14.75409836</v>
          </cell>
          <cell r="L122" t="str">
            <v>-</v>
          </cell>
          <cell r="M122" t="str">
            <v>-</v>
          </cell>
          <cell r="N122">
            <v>9.5815377049000006</v>
          </cell>
          <cell r="O122">
            <v>5.5882352941000003E-2</v>
          </cell>
          <cell r="P122">
            <v>46041</v>
          </cell>
          <cell r="Q122">
            <v>9646.49</v>
          </cell>
          <cell r="R122" t="str">
            <v>-</v>
          </cell>
          <cell r="S122" t="str">
            <v>-</v>
          </cell>
          <cell r="T122">
            <v>95</v>
          </cell>
          <cell r="U122" t="str">
            <v>-</v>
          </cell>
          <cell r="V122" t="str">
            <v>-</v>
          </cell>
          <cell r="W122" t="str">
            <v>-</v>
          </cell>
          <cell r="X122" t="str">
            <v>-</v>
          </cell>
          <cell r="Y122" t="str">
            <v>-</v>
          </cell>
          <cell r="Z122" t="str">
            <v>-</v>
          </cell>
          <cell r="AA122">
            <v>1.1917839043</v>
          </cell>
          <cell r="AB122">
            <v>46022</v>
          </cell>
          <cell r="AC122">
            <v>101.542</v>
          </cell>
          <cell r="AD122">
            <v>8094.1603299999997</v>
          </cell>
          <cell r="AE122">
            <v>79.712437514000001</v>
          </cell>
          <cell r="AF122" t="str">
            <v>-</v>
          </cell>
          <cell r="AG122" t="str">
            <v>-</v>
          </cell>
          <cell r="AH122" t="str">
            <v>-</v>
          </cell>
          <cell r="AI122">
            <v>0</v>
          </cell>
          <cell r="AJ122" t="str">
            <v>-</v>
          </cell>
          <cell r="AK122" t="str">
            <v>-</v>
          </cell>
          <cell r="AL122">
            <v>0</v>
          </cell>
          <cell r="AM122">
            <v>0</v>
          </cell>
          <cell r="AN122" t="str">
            <v>-</v>
          </cell>
          <cell r="AO122">
            <v>0</v>
          </cell>
          <cell r="AP122" t="str">
            <v>-</v>
          </cell>
          <cell r="AQ122">
            <v>0</v>
          </cell>
          <cell r="AR122" t="str">
            <v>-</v>
          </cell>
          <cell r="AS122" t="str">
            <v>-</v>
          </cell>
          <cell r="AT122" t="str">
            <v>-</v>
          </cell>
          <cell r="AU122">
            <v>0</v>
          </cell>
          <cell r="AV122">
            <v>-1.0083940128</v>
          </cell>
          <cell r="AW122">
            <v>1.052742391E-2</v>
          </cell>
          <cell r="AX122">
            <v>-5</v>
          </cell>
          <cell r="AY122" t="str">
            <v>-</v>
          </cell>
          <cell r="AZ122" t="str">
            <v>-</v>
          </cell>
          <cell r="BA122">
            <v>0</v>
          </cell>
          <cell r="BB122" t="str">
            <v>-</v>
          </cell>
          <cell r="BC122" t="str">
            <v>-</v>
          </cell>
          <cell r="BD122" t="str">
            <v>-</v>
          </cell>
          <cell r="BE122" t="str">
            <v>Bovespa</v>
          </cell>
          <cell r="BF122" t="str">
            <v>FII - Fundos de Investimento Imobiliário</v>
          </cell>
          <cell r="BG122">
            <v>0</v>
          </cell>
        </row>
        <row r="123">
          <cell r="G123" t="str">
            <v>AROA11</v>
          </cell>
          <cell r="H123" t="str">
            <v>44674528000111</v>
          </cell>
          <cell r="I123" t="str">
            <v>Tradicional</v>
          </cell>
          <cell r="J123" t="str">
            <v>https://fnet.bm</v>
          </cell>
          <cell r="K123">
            <v>100</v>
          </cell>
          <cell r="L123" t="str">
            <v>-</v>
          </cell>
          <cell r="M123">
            <v>5.4299568000000002</v>
          </cell>
          <cell r="N123">
            <v>4.2012693443</v>
          </cell>
          <cell r="O123">
            <v>5.7389288235000002</v>
          </cell>
          <cell r="P123">
            <v>46041</v>
          </cell>
          <cell r="Q123">
            <v>179681.71023999999</v>
          </cell>
          <cell r="R123">
            <v>167926.83199999999</v>
          </cell>
          <cell r="S123">
            <v>11754.87824</v>
          </cell>
          <cell r="T123">
            <v>1.07</v>
          </cell>
          <cell r="U123">
            <v>1.08</v>
          </cell>
          <cell r="V123">
            <v>99.074074073999995</v>
          </cell>
          <cell r="W123">
            <v>46037</v>
          </cell>
          <cell r="X123">
            <v>0.87022655659000003</v>
          </cell>
          <cell r="Y123">
            <v>122.95648666</v>
          </cell>
          <cell r="Z123">
            <v>45681</v>
          </cell>
          <cell r="AA123">
            <v>1.1134165812000001</v>
          </cell>
          <cell r="AB123">
            <v>46022</v>
          </cell>
          <cell r="AC123">
            <v>167926.83199999999</v>
          </cell>
          <cell r="AD123">
            <v>161378.69085000001</v>
          </cell>
          <cell r="AE123">
            <v>0.96100598653000002</v>
          </cell>
          <cell r="AF123">
            <v>46021</v>
          </cell>
          <cell r="AG123">
            <v>8.91</v>
          </cell>
          <cell r="AH123">
            <v>8.9099999999999999E-2</v>
          </cell>
          <cell r="AI123">
            <v>1.4999999999999999E-2</v>
          </cell>
          <cell r="AJ123">
            <v>0</v>
          </cell>
          <cell r="AK123">
            <v>-0.10710629248</v>
          </cell>
          <cell r="AL123">
            <v>5.3890530461999999</v>
          </cell>
          <cell r="AM123">
            <v>7.9925573909000001</v>
          </cell>
          <cell r="AN123">
            <v>16.808662330000001</v>
          </cell>
          <cell r="AO123">
            <v>3.3816425121</v>
          </cell>
          <cell r="AP123">
            <v>-8.5625975367000002</v>
          </cell>
          <cell r="AQ123">
            <v>0</v>
          </cell>
          <cell r="AR123">
            <v>1.07</v>
          </cell>
          <cell r="AS123" t="str">
            <v>-</v>
          </cell>
          <cell r="AT123" t="str">
            <v>-</v>
          </cell>
          <cell r="AU123">
            <v>3.3816425121</v>
          </cell>
          <cell r="AV123">
            <v>2.3732484992999998</v>
          </cell>
          <cell r="AW123">
            <v>5.7929334430999999</v>
          </cell>
          <cell r="AX123">
            <v>-2.3476030775000001</v>
          </cell>
          <cell r="AY123">
            <v>7</v>
          </cell>
          <cell r="AZ123">
            <v>6</v>
          </cell>
          <cell r="BA123">
            <v>1.4563106796</v>
          </cell>
          <cell r="BB123">
            <v>0.64717098829999997</v>
          </cell>
          <cell r="BC123">
            <v>-0.14107516241000001</v>
          </cell>
          <cell r="BD123">
            <v>11.082786274</v>
          </cell>
          <cell r="BE123" t="str">
            <v>Bovespa</v>
          </cell>
          <cell r="BF123" t="str">
            <v>FII - Fundos de Investimento Imobiliário</v>
          </cell>
          <cell r="BG123">
            <v>1.4999999999999999E-2</v>
          </cell>
        </row>
        <row r="124">
          <cell r="G124" t="str">
            <v>ARXD11</v>
          </cell>
          <cell r="H124" t="str">
            <v>44527494000132</v>
          </cell>
          <cell r="I124" t="str">
            <v>Tradicional</v>
          </cell>
          <cell r="J124" t="str">
            <v>https://fnet.bm</v>
          </cell>
          <cell r="K124">
            <v>100</v>
          </cell>
          <cell r="L124" t="str">
            <v>-</v>
          </cell>
          <cell r="M124">
            <v>98.286684159999993</v>
          </cell>
          <cell r="N124">
            <v>66.816176721000005</v>
          </cell>
          <cell r="O124">
            <v>89.493795882000001</v>
          </cell>
          <cell r="P124">
            <v>46041</v>
          </cell>
          <cell r="Q124">
            <v>69926.679199999999</v>
          </cell>
          <cell r="R124">
            <v>64339.753799999999</v>
          </cell>
          <cell r="S124">
            <v>5586.9254000999999</v>
          </cell>
          <cell r="T124">
            <v>7.76</v>
          </cell>
          <cell r="U124">
            <v>7.7983741934999999</v>
          </cell>
          <cell r="V124">
            <v>99.507920592000005</v>
          </cell>
          <cell r="W124">
            <v>46013</v>
          </cell>
          <cell r="X124">
            <v>5.8864685586999999</v>
          </cell>
          <cell r="Y124">
            <v>131.82776605000001</v>
          </cell>
          <cell r="Z124">
            <v>45693</v>
          </cell>
          <cell r="AA124">
            <v>0.86742401840000005</v>
          </cell>
          <cell r="AB124">
            <v>46022</v>
          </cell>
          <cell r="AC124">
            <v>9011.17</v>
          </cell>
          <cell r="AD124">
            <v>80614.183739999993</v>
          </cell>
          <cell r="AE124">
            <v>8.9460285112999998</v>
          </cell>
          <cell r="AF124">
            <v>46021</v>
          </cell>
          <cell r="AG124">
            <v>15.686274509</v>
          </cell>
          <cell r="AH124">
            <v>1.1200000000000001</v>
          </cell>
          <cell r="AI124">
            <v>0.09</v>
          </cell>
          <cell r="AJ124">
            <v>0</v>
          </cell>
          <cell r="AK124">
            <v>-0.10710629248</v>
          </cell>
          <cell r="AL124">
            <v>2.3621243119000002</v>
          </cell>
          <cell r="AM124">
            <v>6.8151442469000001</v>
          </cell>
          <cell r="AN124">
            <v>26.336775458000002</v>
          </cell>
          <cell r="AO124">
            <v>1.3054830287999999</v>
          </cell>
          <cell r="AP124">
            <v>0.96551559091000005</v>
          </cell>
          <cell r="AQ124">
            <v>-0.25706940869</v>
          </cell>
          <cell r="AR124">
            <v>7.78</v>
          </cell>
          <cell r="AS124" t="str">
            <v>-</v>
          </cell>
          <cell r="AT124" t="str">
            <v>-</v>
          </cell>
          <cell r="AU124">
            <v>1.3054830287999999</v>
          </cell>
          <cell r="AV124">
            <v>0.29708901601999999</v>
          </cell>
          <cell r="AW124">
            <v>7.7459874388000003</v>
          </cell>
          <cell r="AX124">
            <v>-1.9581363943000001</v>
          </cell>
          <cell r="AY124">
            <v>9</v>
          </cell>
          <cell r="AZ124">
            <v>7</v>
          </cell>
          <cell r="BA124">
            <v>1.1734028683</v>
          </cell>
          <cell r="BB124">
            <v>0.68681099858000005</v>
          </cell>
          <cell r="BC124">
            <v>0.23197213018000001</v>
          </cell>
          <cell r="BD124">
            <v>9.6747177926999992</v>
          </cell>
          <cell r="BE124" t="str">
            <v>Bovespa</v>
          </cell>
          <cell r="BF124" t="str">
            <v>FII - Fundos de Investimento Imobiliário</v>
          </cell>
          <cell r="BG124">
            <v>0.09</v>
          </cell>
        </row>
        <row r="125">
          <cell r="G125" t="str">
            <v>AIEC11</v>
          </cell>
          <cell r="H125" t="str">
            <v>35765826000126</v>
          </cell>
          <cell r="I125" t="str">
            <v>Tradicional</v>
          </cell>
          <cell r="J125" t="str">
            <v>https://fnet.bm</v>
          </cell>
          <cell r="K125">
            <v>100</v>
          </cell>
          <cell r="L125" t="str">
            <v>-</v>
          </cell>
          <cell r="M125">
            <v>397.99208263999998</v>
          </cell>
          <cell r="N125">
            <v>479.02698343999998</v>
          </cell>
          <cell r="O125">
            <v>248.83707706000001</v>
          </cell>
          <cell r="P125">
            <v>46041</v>
          </cell>
          <cell r="Q125">
            <v>254276.8149</v>
          </cell>
          <cell r="R125">
            <v>223638.14744999999</v>
          </cell>
          <cell r="S125">
            <v>30638.667450000001</v>
          </cell>
          <cell r="T125">
            <v>52.7</v>
          </cell>
          <cell r="U125">
            <v>53.5</v>
          </cell>
          <cell r="V125">
            <v>98.504672897000006</v>
          </cell>
          <cell r="W125">
            <v>46030</v>
          </cell>
          <cell r="X125">
            <v>40.172073312999999</v>
          </cell>
          <cell r="Y125">
            <v>131.18566121999999</v>
          </cell>
          <cell r="Z125">
            <v>45722</v>
          </cell>
          <cell r="AA125">
            <v>0.68822893088000003</v>
          </cell>
          <cell r="AB125">
            <v>46022</v>
          </cell>
          <cell r="AC125">
            <v>4824.9870000000001</v>
          </cell>
          <cell r="AD125">
            <v>369465.45471999998</v>
          </cell>
          <cell r="AE125">
            <v>76.573357548999994</v>
          </cell>
          <cell r="AF125">
            <v>46021</v>
          </cell>
          <cell r="AG125">
            <v>8.2200647249000003</v>
          </cell>
          <cell r="AH125">
            <v>3.81</v>
          </cell>
          <cell r="AI125">
            <v>0.34</v>
          </cell>
          <cell r="AJ125">
            <v>1.8978933440000002E-2</v>
          </cell>
          <cell r="AK125">
            <v>-8.8127359049000001E-2</v>
          </cell>
          <cell r="AL125">
            <v>1.0291864513</v>
          </cell>
          <cell r="AM125">
            <v>3.9133368904000001</v>
          </cell>
          <cell r="AN125">
            <v>23.039427280000002</v>
          </cell>
          <cell r="AO125">
            <v>9.4966761570999994E-2</v>
          </cell>
          <cell r="AP125">
            <v>-2.3318325872000001</v>
          </cell>
          <cell r="AQ125">
            <v>1.9342359767999999</v>
          </cell>
          <cell r="AR125">
            <v>51.7</v>
          </cell>
          <cell r="AS125">
            <v>6.1964543309</v>
          </cell>
          <cell r="AT125">
            <v>-26.845446376999998</v>
          </cell>
          <cell r="AU125">
            <v>9.4966761570999994E-2</v>
          </cell>
          <cell r="AV125">
            <v>-0.91342725118000001</v>
          </cell>
          <cell r="AW125">
            <v>12.944706386</v>
          </cell>
          <cell r="AX125">
            <v>-5.1524259339</v>
          </cell>
          <cell r="AY125">
            <v>8</v>
          </cell>
          <cell r="AZ125">
            <v>5</v>
          </cell>
          <cell r="BA125">
            <v>0.64761904762</v>
          </cell>
          <cell r="BB125">
            <v>0.64781930807999999</v>
          </cell>
          <cell r="BC125">
            <v>0.50616558945000001</v>
          </cell>
          <cell r="BD125">
            <v>2.8238257025000002</v>
          </cell>
          <cell r="BE125" t="str">
            <v>Bovespa</v>
          </cell>
          <cell r="BF125" t="str">
            <v>FII - Fundos de Investimento Imobiliário</v>
          </cell>
          <cell r="BG125">
            <v>0.34</v>
          </cell>
        </row>
        <row r="126">
          <cell r="G126" t="str">
            <v>AZPE11</v>
          </cell>
          <cell r="H126" t="str">
            <v>55985307000180</v>
          </cell>
          <cell r="I126" t="str">
            <v>Tradicional</v>
          </cell>
          <cell r="J126" t="str">
            <v>https://fnet.bm</v>
          </cell>
          <cell r="K126">
            <v>0</v>
          </cell>
          <cell r="L126" t="str">
            <v>-</v>
          </cell>
          <cell r="M126">
            <v>0</v>
          </cell>
          <cell r="N126">
            <v>0</v>
          </cell>
          <cell r="O126">
            <v>0</v>
          </cell>
          <cell r="P126">
            <v>45646</v>
          </cell>
          <cell r="Q126" t="str">
            <v>-</v>
          </cell>
          <cell r="R126">
            <v>121537.5</v>
          </cell>
          <cell r="S126" t="str">
            <v>-</v>
          </cell>
          <cell r="T126" t="str">
            <v>-</v>
          </cell>
          <cell r="U126" t="str">
            <v>-</v>
          </cell>
          <cell r="V126" t="str">
            <v>-</v>
          </cell>
          <cell r="W126" t="str">
            <v>-</v>
          </cell>
          <cell r="X126" t="str">
            <v>-</v>
          </cell>
          <cell r="Y126" t="str">
            <v>-</v>
          </cell>
          <cell r="Z126" t="str">
            <v>-</v>
          </cell>
          <cell r="AA126" t="str">
            <v>-</v>
          </cell>
          <cell r="AB126">
            <v>46022</v>
          </cell>
          <cell r="AC126">
            <v>12500</v>
          </cell>
          <cell r="AD126">
            <v>125293.51423</v>
          </cell>
          <cell r="AE126">
            <v>10.023481137999999</v>
          </cell>
          <cell r="AF126">
            <v>46021</v>
          </cell>
          <cell r="AG126">
            <v>17.731152936000001</v>
          </cell>
          <cell r="AH126">
            <v>1.724</v>
          </cell>
          <cell r="AI126">
            <v>0.105</v>
          </cell>
          <cell r="AJ126" t="str">
            <v>-</v>
          </cell>
          <cell r="AK126" t="str">
            <v>-</v>
          </cell>
          <cell r="AL126" t="str">
            <v>-</v>
          </cell>
          <cell r="AM126" t="str">
            <v>-</v>
          </cell>
          <cell r="AN126" t="str">
            <v>-</v>
          </cell>
          <cell r="AO126" t="str">
            <v>-</v>
          </cell>
          <cell r="AP126" t="str">
            <v>-</v>
          </cell>
          <cell r="AQ126" t="str">
            <v>-</v>
          </cell>
          <cell r="AR126" t="str">
            <v>-</v>
          </cell>
          <cell r="AS126" t="str">
            <v>-</v>
          </cell>
          <cell r="AT126" t="str">
            <v>-</v>
          </cell>
          <cell r="AU126" t="str">
            <v>-</v>
          </cell>
          <cell r="AV126" t="str">
            <v>-</v>
          </cell>
          <cell r="AW126" t="str">
            <v>-</v>
          </cell>
          <cell r="AX126" t="str">
            <v>-</v>
          </cell>
          <cell r="AY126" t="str">
            <v>-</v>
          </cell>
          <cell r="AZ126" t="str">
            <v>-</v>
          </cell>
          <cell r="BA126" t="str">
            <v>-</v>
          </cell>
          <cell r="BB126" t="str">
            <v>-</v>
          </cell>
          <cell r="BC126" t="str">
            <v>-</v>
          </cell>
          <cell r="BD126" t="str">
            <v>-</v>
          </cell>
          <cell r="BE126" t="str">
            <v>Bovespa</v>
          </cell>
          <cell r="BF126" t="str">
            <v>FII - Fundos de Investimento Imobiliário</v>
          </cell>
          <cell r="BG126">
            <v>0.105</v>
          </cell>
        </row>
        <row r="127">
          <cell r="G127" t="str">
            <v>AAZQ11</v>
          </cell>
          <cell r="H127" t="str">
            <v>44625826000111</v>
          </cell>
          <cell r="I127" t="str">
            <v>Tradicional</v>
          </cell>
          <cell r="J127" t="str">
            <v>https://fnet.bm</v>
          </cell>
          <cell r="K127">
            <v>100</v>
          </cell>
          <cell r="L127" t="str">
            <v>-</v>
          </cell>
          <cell r="M127">
            <v>478.61759247999998</v>
          </cell>
          <cell r="N127">
            <v>449.53975294999998</v>
          </cell>
          <cell r="O127">
            <v>609.44434235000006</v>
          </cell>
          <cell r="P127">
            <v>46041</v>
          </cell>
          <cell r="Q127">
            <v>202393.93127999999</v>
          </cell>
          <cell r="R127">
            <v>159126.82008</v>
          </cell>
          <cell r="S127">
            <v>43267.111199999999</v>
          </cell>
          <cell r="T127">
            <v>8.42</v>
          </cell>
          <cell r="U127">
            <v>8.6074999999999999</v>
          </cell>
          <cell r="V127">
            <v>97.821667151</v>
          </cell>
          <cell r="W127">
            <v>46021</v>
          </cell>
          <cell r="X127">
            <v>5.3707910331999997</v>
          </cell>
          <cell r="Y127">
            <v>156.77392674000001</v>
          </cell>
          <cell r="Z127">
            <v>45693</v>
          </cell>
          <cell r="AA127">
            <v>0.97469492017000003</v>
          </cell>
          <cell r="AB127">
            <v>45900</v>
          </cell>
          <cell r="AC127">
            <v>24037.284</v>
          </cell>
          <cell r="AD127">
            <v>207648.49296999999</v>
          </cell>
          <cell r="AE127">
            <v>8.6386004746000005</v>
          </cell>
          <cell r="AF127">
            <v>46021</v>
          </cell>
          <cell r="AG127">
            <v>19.524169184000002</v>
          </cell>
          <cell r="AH127">
            <v>1.2925</v>
          </cell>
          <cell r="AI127">
            <v>0.13250000000000001</v>
          </cell>
          <cell r="AJ127">
            <v>-0.47281323886999999</v>
          </cell>
          <cell r="AK127">
            <v>-0.57991953135999996</v>
          </cell>
          <cell r="AL127">
            <v>0.70216382773999997</v>
          </cell>
          <cell r="AM127">
            <v>16.575920782000001</v>
          </cell>
          <cell r="AN127">
            <v>51.072593621999999</v>
          </cell>
          <cell r="AO127">
            <v>-2.1783328491999998</v>
          </cell>
          <cell r="AP127">
            <v>25.701333756</v>
          </cell>
          <cell r="AQ127">
            <v>0.47732696893999998</v>
          </cell>
          <cell r="AR127">
            <v>8.3800000000000008</v>
          </cell>
          <cell r="AS127" t="str">
            <v>-</v>
          </cell>
          <cell r="AT127" t="str">
            <v>-</v>
          </cell>
          <cell r="AU127">
            <v>-2.1783328491999998</v>
          </cell>
          <cell r="AV127">
            <v>-3.186726862</v>
          </cell>
          <cell r="AW127">
            <v>14.789272029999999</v>
          </cell>
          <cell r="AX127">
            <v>-2.3376623377999999</v>
          </cell>
          <cell r="AY127">
            <v>8</v>
          </cell>
          <cell r="AZ127">
            <v>7</v>
          </cell>
          <cell r="BA127">
            <v>1.5606595995000001</v>
          </cell>
          <cell r="BB127">
            <v>1.9721457712999999</v>
          </cell>
          <cell r="BC127">
            <v>1.2991109516999999</v>
          </cell>
          <cell r="BD127">
            <v>16.863720150999999</v>
          </cell>
          <cell r="BE127" t="str">
            <v>Bovespa</v>
          </cell>
          <cell r="BF127" t="str">
            <v>FIAGRO-FII - Fundo de Investimento Imobiliário em Cadeias Agroindustriais</v>
          </cell>
          <cell r="BG127">
            <v>0.13250000000000001</v>
          </cell>
        </row>
        <row r="128">
          <cell r="G128" t="str">
            <v>BNFS11</v>
          </cell>
          <cell r="H128" t="str">
            <v>15570431000160</v>
          </cell>
          <cell r="I128" t="str">
            <v>Tradicional</v>
          </cell>
          <cell r="J128" t="str">
            <v>https://fnet.bm</v>
          </cell>
          <cell r="K128">
            <v>100</v>
          </cell>
          <cell r="L128" t="str">
            <v>-</v>
          </cell>
          <cell r="M128">
            <v>104.10834731999999</v>
          </cell>
          <cell r="N128">
            <v>78.600755246000006</v>
          </cell>
          <cell r="O128">
            <v>66.703036471000004</v>
          </cell>
          <cell r="P128">
            <v>46041</v>
          </cell>
          <cell r="Q128">
            <v>50729</v>
          </cell>
          <cell r="R128">
            <v>55468</v>
          </cell>
          <cell r="S128">
            <v>-4739</v>
          </cell>
          <cell r="T128">
            <v>72.47</v>
          </cell>
          <cell r="U128">
            <v>76.224728150999994</v>
          </cell>
          <cell r="V128">
            <v>95.074133759000006</v>
          </cell>
          <cell r="W128">
            <v>46020</v>
          </cell>
          <cell r="X128">
            <v>60.742030413999998</v>
          </cell>
          <cell r="Y128">
            <v>119.30783264999999</v>
          </cell>
          <cell r="Z128">
            <v>45686</v>
          </cell>
          <cell r="AA128">
            <v>0.93015357647999997</v>
          </cell>
          <cell r="AB128">
            <v>46022</v>
          </cell>
          <cell r="AC128">
            <v>700</v>
          </cell>
          <cell r="AD128">
            <v>54538.305590000004</v>
          </cell>
          <cell r="AE128">
            <v>77.911865129000006</v>
          </cell>
          <cell r="AF128">
            <v>46021</v>
          </cell>
          <cell r="AG128">
            <v>14.371561596999999</v>
          </cell>
          <cell r="AH128">
            <v>11.388025409999999</v>
          </cell>
          <cell r="AI128">
            <v>0.75</v>
          </cell>
          <cell r="AJ128">
            <v>-0.17906336087999999</v>
          </cell>
          <cell r="AK128">
            <v>-0.28616965337</v>
          </cell>
          <cell r="AL128">
            <v>-0.87057143628</v>
          </cell>
          <cell r="AM128">
            <v>1.9361563089</v>
          </cell>
          <cell r="AN128">
            <v>6.8410374238999996</v>
          </cell>
          <cell r="AO128">
            <v>-1.7222674262</v>
          </cell>
          <cell r="AP128">
            <v>-18.530222443</v>
          </cell>
          <cell r="AQ128">
            <v>0.75072987619999998</v>
          </cell>
          <cell r="AR128">
            <v>71.930000000000007</v>
          </cell>
          <cell r="AS128">
            <v>15.204716995</v>
          </cell>
          <cell r="AT128">
            <v>-17.837183713000002</v>
          </cell>
          <cell r="AU128">
            <v>-1.7222674262</v>
          </cell>
          <cell r="AV128">
            <v>-2.7306614388999999</v>
          </cell>
          <cell r="AW128">
            <v>7.9503180473999997</v>
          </cell>
          <cell r="AX128">
            <v>-3.0520764415000001</v>
          </cell>
          <cell r="AY128">
            <v>5</v>
          </cell>
          <cell r="AZ128">
            <v>3</v>
          </cell>
          <cell r="BA128">
            <v>1.0155721056</v>
          </cell>
          <cell r="BB128">
            <v>4.8712154575E-2</v>
          </cell>
          <cell r="BC128">
            <v>0.52128280571999996</v>
          </cell>
          <cell r="BD128">
            <v>-5.8018811652000002</v>
          </cell>
          <cell r="BE128" t="str">
            <v>Bovespa</v>
          </cell>
          <cell r="BF128" t="str">
            <v>FII - Fundos de Investimento Imobiliário</v>
          </cell>
          <cell r="BG128">
            <v>0.75</v>
          </cell>
        </row>
        <row r="129">
          <cell r="G129" t="str">
            <v>BTML11</v>
          </cell>
          <cell r="H129" t="str">
            <v>36501210000100</v>
          </cell>
          <cell r="I129" t="str">
            <v>Tradicional</v>
          </cell>
          <cell r="J129" t="str">
            <v>https://fnet.bm</v>
          </cell>
          <cell r="K129">
            <v>0</v>
          </cell>
          <cell r="L129" t="str">
            <v>-</v>
          </cell>
          <cell r="M129">
            <v>0</v>
          </cell>
          <cell r="N129">
            <v>0</v>
          </cell>
          <cell r="O129">
            <v>0</v>
          </cell>
          <cell r="P129">
            <v>45316</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v>46022</v>
          </cell>
          <cell r="AC129">
            <v>1134.132235</v>
          </cell>
          <cell r="AD129">
            <v>144649.72370999999</v>
          </cell>
          <cell r="AE129">
            <v>127.54220297000001</v>
          </cell>
          <cell r="AF129">
            <v>46021</v>
          </cell>
          <cell r="AG129" t="str">
            <v>-</v>
          </cell>
          <cell r="AH129">
            <v>11.81</v>
          </cell>
          <cell r="AI129">
            <v>2.2000000000000002</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v>0.64814814814999999</v>
          </cell>
          <cell r="BB129" t="str">
            <v>-</v>
          </cell>
          <cell r="BC129" t="str">
            <v>-</v>
          </cell>
          <cell r="BD129" t="str">
            <v>-</v>
          </cell>
          <cell r="BE129" t="str">
            <v>Bovespa</v>
          </cell>
          <cell r="BF129" t="str">
            <v>FII - Fundos de Investimento Imobiliário</v>
          </cell>
          <cell r="BG129">
            <v>2.2000000000000002</v>
          </cell>
        </row>
        <row r="130">
          <cell r="G130" t="str">
            <v>BPLC11</v>
          </cell>
          <cell r="H130" t="str">
            <v>28267555000113</v>
          </cell>
          <cell r="I130" t="str">
            <v>-</v>
          </cell>
          <cell r="J130" t="str">
            <v>https://fnet.bm</v>
          </cell>
          <cell r="K130">
            <v>0</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v>46022</v>
          </cell>
          <cell r="AC130">
            <v>32.529000000000003</v>
          </cell>
          <cell r="AD130">
            <v>324558.76715999999</v>
          </cell>
          <cell r="AE130">
            <v>9977.5205865999997</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Bovespa</v>
          </cell>
          <cell r="BF130" t="str">
            <v>FII - Fundos de Investimento Imobiliário</v>
          </cell>
          <cell r="BG130" t="str">
            <v>-</v>
          </cell>
        </row>
        <row r="131">
          <cell r="G131" t="str">
            <v>BBGO11</v>
          </cell>
          <cell r="H131" t="str">
            <v>42592257000120</v>
          </cell>
          <cell r="I131" t="str">
            <v>Tradicional</v>
          </cell>
          <cell r="J131" t="str">
            <v>https://fnet.bm</v>
          </cell>
          <cell r="K131">
            <v>100</v>
          </cell>
          <cell r="L131" t="str">
            <v>-</v>
          </cell>
          <cell r="M131">
            <v>338.48258163999998</v>
          </cell>
          <cell r="N131">
            <v>446.43634377000001</v>
          </cell>
          <cell r="O131">
            <v>595.90543530000002</v>
          </cell>
          <cell r="P131">
            <v>46041</v>
          </cell>
          <cell r="Q131">
            <v>289172.84080000001</v>
          </cell>
          <cell r="R131">
            <v>242632.83512</v>
          </cell>
          <cell r="S131">
            <v>46540.005679000002</v>
          </cell>
          <cell r="T131">
            <v>72.2</v>
          </cell>
          <cell r="U131">
            <v>72.78</v>
          </cell>
          <cell r="V131">
            <v>99.203077769000004</v>
          </cell>
          <cell r="W131">
            <v>46038</v>
          </cell>
          <cell r="X131">
            <v>48.517656909000003</v>
          </cell>
          <cell r="Y131">
            <v>148.81180295999999</v>
          </cell>
          <cell r="Z131">
            <v>45686</v>
          </cell>
          <cell r="AA131">
            <v>0.77443138070999995</v>
          </cell>
          <cell r="AB131">
            <v>45930</v>
          </cell>
          <cell r="AC131">
            <v>4005.1640000000002</v>
          </cell>
          <cell r="AD131">
            <v>373400.21078999998</v>
          </cell>
          <cell r="AE131">
            <v>93.229693163999997</v>
          </cell>
          <cell r="AF131">
            <v>46021</v>
          </cell>
          <cell r="AG131">
            <v>17.728623308</v>
          </cell>
          <cell r="AH131">
            <v>10.74</v>
          </cell>
          <cell r="AI131">
            <v>0.96</v>
          </cell>
          <cell r="AJ131">
            <v>-0.79692223152999997</v>
          </cell>
          <cell r="AK131">
            <v>-0.90402852402</v>
          </cell>
          <cell r="AL131">
            <v>6.5666135309999998</v>
          </cell>
          <cell r="AM131">
            <v>16.795393774000001</v>
          </cell>
          <cell r="AN131">
            <v>40.165095358999999</v>
          </cell>
          <cell r="AO131">
            <v>5.3399474757999998</v>
          </cell>
          <cell r="AP131">
            <v>14.793835490999999</v>
          </cell>
          <cell r="AQ131">
            <v>2.6151222284000002</v>
          </cell>
          <cell r="AR131">
            <v>70.36</v>
          </cell>
          <cell r="AS131" t="str">
            <v>-</v>
          </cell>
          <cell r="AT131" t="str">
            <v>-</v>
          </cell>
          <cell r="AU131">
            <v>5.3399474757999998</v>
          </cell>
          <cell r="AV131">
            <v>4.3315534630999997</v>
          </cell>
          <cell r="AW131">
            <v>17.334703665999999</v>
          </cell>
          <cell r="AX131">
            <v>-4.6674279189999996</v>
          </cell>
          <cell r="AY131">
            <v>9</v>
          </cell>
          <cell r="AZ131">
            <v>6</v>
          </cell>
          <cell r="BA131">
            <v>1.3973799126999999</v>
          </cell>
          <cell r="BB131">
            <v>1.8410413616000001</v>
          </cell>
          <cell r="BC131">
            <v>0.79162869763999999</v>
          </cell>
          <cell r="BD131">
            <v>21.772947383999998</v>
          </cell>
          <cell r="BE131" t="str">
            <v>Bovespa</v>
          </cell>
          <cell r="BF131" t="str">
            <v>FIAGRO-FII - Fundo de Investimento Imobiliário em Cadeias Agroindustriais</v>
          </cell>
          <cell r="BG131">
            <v>0.96</v>
          </cell>
        </row>
        <row r="132">
          <cell r="G132" t="str">
            <v>BBFO11</v>
          </cell>
          <cell r="H132" t="str">
            <v>37180091000102</v>
          </cell>
          <cell r="I132" t="str">
            <v>Tradicional</v>
          </cell>
          <cell r="J132" t="str">
            <v>https://fnet.bm</v>
          </cell>
          <cell r="K132">
            <v>100</v>
          </cell>
          <cell r="L132" t="str">
            <v>-</v>
          </cell>
          <cell r="M132">
            <v>250.96221932</v>
          </cell>
          <cell r="N132">
            <v>206.91128115000001</v>
          </cell>
          <cell r="O132">
            <v>253.82910471</v>
          </cell>
          <cell r="P132">
            <v>46041</v>
          </cell>
          <cell r="Q132">
            <v>263496.65899999999</v>
          </cell>
          <cell r="R132">
            <v>228222.3</v>
          </cell>
          <cell r="S132">
            <v>35274.358999999997</v>
          </cell>
          <cell r="T132">
            <v>65.81</v>
          </cell>
          <cell r="U132">
            <v>65.989999999999995</v>
          </cell>
          <cell r="V132">
            <v>99.727231399000004</v>
          </cell>
          <cell r="W132">
            <v>46038</v>
          </cell>
          <cell r="X132">
            <v>48.035880458999998</v>
          </cell>
          <cell r="Y132">
            <v>137.00175654</v>
          </cell>
          <cell r="Z132">
            <v>45685</v>
          </cell>
          <cell r="AA132">
            <v>0.85837859371000003</v>
          </cell>
          <cell r="AB132">
            <v>46022</v>
          </cell>
          <cell r="AC132">
            <v>4003.9</v>
          </cell>
          <cell r="AD132">
            <v>306970.21213</v>
          </cell>
          <cell r="AE132">
            <v>76.667801925999996</v>
          </cell>
          <cell r="AF132">
            <v>46021</v>
          </cell>
          <cell r="AG132">
            <v>15.192982455999999</v>
          </cell>
          <cell r="AH132">
            <v>8.66</v>
          </cell>
          <cell r="AI132">
            <v>0.71</v>
          </cell>
          <cell r="AJ132">
            <v>-0.27276860119000002</v>
          </cell>
          <cell r="AK132">
            <v>-0.37987489367999999</v>
          </cell>
          <cell r="AL132">
            <v>4.8101731782000003</v>
          </cell>
          <cell r="AM132">
            <v>9.4088309624999997</v>
          </cell>
          <cell r="AN132">
            <v>32.723456077000002</v>
          </cell>
          <cell r="AO132">
            <v>3.3773169965999998</v>
          </cell>
          <cell r="AP132">
            <v>7.3521962103999998</v>
          </cell>
          <cell r="AQ132">
            <v>1.9046144318</v>
          </cell>
          <cell r="AR132">
            <v>64.58</v>
          </cell>
          <cell r="AS132">
            <v>17.158561117000001</v>
          </cell>
          <cell r="AT132">
            <v>-15.883339591</v>
          </cell>
          <cell r="AU132">
            <v>3.3773169965999998</v>
          </cell>
          <cell r="AV132">
            <v>2.3689229838000001</v>
          </cell>
          <cell r="AW132">
            <v>8.3646784881999992</v>
          </cell>
          <cell r="AX132">
            <v>-0.31645569616000002</v>
          </cell>
          <cell r="AY132">
            <v>11</v>
          </cell>
          <cell r="AZ132">
            <v>8</v>
          </cell>
          <cell r="BA132">
            <v>1.1182863443</v>
          </cell>
          <cell r="BB132">
            <v>1.6234282048999999</v>
          </cell>
          <cell r="BC132">
            <v>1.1458313437000001</v>
          </cell>
          <cell r="BD132">
            <v>8.3274539249000004</v>
          </cell>
          <cell r="BE132" t="str">
            <v>Bovespa</v>
          </cell>
          <cell r="BF132" t="str">
            <v>FII - Fundos de Investimento Imobiliário</v>
          </cell>
          <cell r="BG132">
            <v>0.71</v>
          </cell>
        </row>
        <row r="133">
          <cell r="G133" t="str">
            <v>BBIM11</v>
          </cell>
          <cell r="H133" t="str">
            <v>20716161000193</v>
          </cell>
          <cell r="I133" t="str">
            <v>Tradicional</v>
          </cell>
          <cell r="J133" t="str">
            <v>https://fnet.bm</v>
          </cell>
          <cell r="K133">
            <v>0</v>
          </cell>
          <cell r="L133" t="str">
            <v>-</v>
          </cell>
          <cell r="M133">
            <v>0</v>
          </cell>
          <cell r="N133">
            <v>0</v>
          </cell>
          <cell r="O133">
            <v>0</v>
          </cell>
          <cell r="P133">
            <v>42247</v>
          </cell>
          <cell r="Q133">
            <v>0</v>
          </cell>
          <cell r="R133">
            <v>0</v>
          </cell>
          <cell r="S133">
            <v>0</v>
          </cell>
          <cell r="T133" t="str">
            <v>-</v>
          </cell>
          <cell r="U133" t="str">
            <v>-</v>
          </cell>
          <cell r="V133" t="str">
            <v>-</v>
          </cell>
          <cell r="W133" t="str">
            <v>-</v>
          </cell>
          <cell r="X133" t="str">
            <v>-</v>
          </cell>
          <cell r="Y133" t="str">
            <v>-</v>
          </cell>
          <cell r="Z133" t="str">
            <v>-</v>
          </cell>
          <cell r="AA133" t="str">
            <v>-</v>
          </cell>
          <cell r="AB133">
            <v>45657</v>
          </cell>
          <cell r="AC133">
            <v>0</v>
          </cell>
          <cell r="AD133">
            <v>0</v>
          </cell>
          <cell r="AE133" t="str">
            <v>-</v>
          </cell>
          <cell r="AF133">
            <v>45534</v>
          </cell>
          <cell r="AG133" t="str">
            <v>-</v>
          </cell>
          <cell r="AH133">
            <v>0</v>
          </cell>
          <cell r="AI133">
            <v>0</v>
          </cell>
          <cell r="AJ133" t="str">
            <v>-</v>
          </cell>
          <cell r="AK133" t="str">
            <v>-</v>
          </cell>
          <cell r="AL133" t="str">
            <v>-</v>
          </cell>
          <cell r="AM133" t="str">
            <v>-</v>
          </cell>
          <cell r="AN133" t="str">
            <v>-</v>
          </cell>
          <cell r="AO133" t="str">
            <v>-</v>
          </cell>
          <cell r="AP133" t="str">
            <v>-</v>
          </cell>
          <cell r="AQ133" t="str">
            <v>-</v>
          </cell>
          <cell r="AR133" t="str">
            <v>-</v>
          </cell>
          <cell r="AS133" t="str">
            <v>-</v>
          </cell>
          <cell r="AT133" t="str">
            <v>-</v>
          </cell>
          <cell r="AU133" t="str">
            <v>-</v>
          </cell>
          <cell r="AV133" t="str">
            <v>-</v>
          </cell>
          <cell r="AW133" t="str">
            <v>-</v>
          </cell>
          <cell r="AX133" t="str">
            <v>-</v>
          </cell>
          <cell r="AY133" t="str">
            <v>-</v>
          </cell>
          <cell r="AZ133" t="str">
            <v>-</v>
          </cell>
          <cell r="BA133" t="str">
            <v>-</v>
          </cell>
          <cell r="BB133" t="str">
            <v>-</v>
          </cell>
          <cell r="BC133" t="str">
            <v>-</v>
          </cell>
          <cell r="BD133" t="str">
            <v>-</v>
          </cell>
          <cell r="BE133" t="str">
            <v>Bovespa</v>
          </cell>
          <cell r="BF133" t="str">
            <v>FII - Fundos de Investimento Imobiliário</v>
          </cell>
          <cell r="BG133">
            <v>0</v>
          </cell>
        </row>
        <row r="134">
          <cell r="G134" t="str">
            <v>BFCC11</v>
          </cell>
          <cell r="H134" t="str">
            <v>31145875000105</v>
          </cell>
          <cell r="I134" t="str">
            <v>-</v>
          </cell>
          <cell r="J134" t="str">
            <v>https://fnet.bm</v>
          </cell>
          <cell r="K134">
            <v>3.2786885246000002</v>
          </cell>
          <cell r="L134" t="str">
            <v>-</v>
          </cell>
          <cell r="M134" t="str">
            <v>-</v>
          </cell>
          <cell r="N134" t="str">
            <v>-</v>
          </cell>
          <cell r="O134" t="str">
            <v>-</v>
          </cell>
          <cell r="P134">
            <v>46020</v>
          </cell>
          <cell r="Q134">
            <v>30148758.445999999</v>
          </cell>
          <cell r="R134" t="str">
            <v>-</v>
          </cell>
          <cell r="S134" t="str">
            <v>-</v>
          </cell>
          <cell r="T134" t="str">
            <v>-</v>
          </cell>
          <cell r="U134" t="str">
            <v>-</v>
          </cell>
          <cell r="V134" t="str">
            <v>-</v>
          </cell>
          <cell r="W134" t="str">
            <v>-</v>
          </cell>
          <cell r="X134" t="str">
            <v>-</v>
          </cell>
          <cell r="Y134" t="str">
            <v>-</v>
          </cell>
          <cell r="Z134" t="str">
            <v>-</v>
          </cell>
          <cell r="AA134">
            <v>37.162423492999999</v>
          </cell>
          <cell r="AB134">
            <v>46022</v>
          </cell>
          <cell r="AC134">
            <v>301487.58445999998</v>
          </cell>
          <cell r="AD134">
            <v>811269.97683000006</v>
          </cell>
          <cell r="AE134">
            <v>2.6908901681000001</v>
          </cell>
          <cell r="AF134" t="str">
            <v>-</v>
          </cell>
          <cell r="AG134" t="str">
            <v>-</v>
          </cell>
          <cell r="AH134" t="str">
            <v>-</v>
          </cell>
          <cell r="AI134" t="str">
            <v>-</v>
          </cell>
          <cell r="AJ134" t="str">
            <v>-</v>
          </cell>
          <cell r="AK134" t="str">
            <v>-</v>
          </cell>
          <cell r="AL134" t="str">
            <v>-</v>
          </cell>
          <cell r="AM134" t="str">
            <v>-</v>
          </cell>
          <cell r="AN134" t="str">
            <v>-</v>
          </cell>
          <cell r="AO134" t="str">
            <v>-</v>
          </cell>
          <cell r="AP134" t="str">
            <v>-</v>
          </cell>
          <cell r="AQ134" t="str">
            <v>-</v>
          </cell>
          <cell r="AR134" t="str">
            <v>-</v>
          </cell>
          <cell r="AS134" t="str">
            <v>-</v>
          </cell>
          <cell r="AT134" t="str">
            <v>-</v>
          </cell>
          <cell r="AU134" t="str">
            <v>-</v>
          </cell>
          <cell r="AV134" t="str">
            <v>-</v>
          </cell>
          <cell r="AW134" t="str">
            <v>-</v>
          </cell>
          <cell r="AX134" t="str">
            <v>-</v>
          </cell>
          <cell r="AY134" t="str">
            <v>-</v>
          </cell>
          <cell r="AZ134" t="str">
            <v>-</v>
          </cell>
          <cell r="BA134" t="str">
            <v>-</v>
          </cell>
          <cell r="BB134" t="str">
            <v>-</v>
          </cell>
          <cell r="BC134" t="str">
            <v>-</v>
          </cell>
          <cell r="BD134" t="str">
            <v>-</v>
          </cell>
          <cell r="BE134" t="str">
            <v>Bovespa</v>
          </cell>
          <cell r="BF134" t="str">
            <v>FII - Fundos de Investimento Imobiliário</v>
          </cell>
          <cell r="BG134">
            <v>0</v>
          </cell>
        </row>
        <row r="135">
          <cell r="G135" t="str">
            <v>BGRB11</v>
          </cell>
          <cell r="H135" t="str">
            <v>57216258000147</v>
          </cell>
          <cell r="I135" t="str">
            <v>Tradicional</v>
          </cell>
          <cell r="J135" t="str">
            <v>https://fnet.bm</v>
          </cell>
          <cell r="K135">
            <v>24.590163934</v>
          </cell>
          <cell r="L135" t="str">
            <v>-</v>
          </cell>
          <cell r="M135">
            <v>37.18233936</v>
          </cell>
          <cell r="N135">
            <v>4.8977809835999997</v>
          </cell>
          <cell r="O135">
            <v>5.5777252941000004</v>
          </cell>
          <cell r="P135">
            <v>46041</v>
          </cell>
          <cell r="Q135">
            <v>202919.30634000001</v>
          </cell>
          <cell r="R135">
            <v>153801.25</v>
          </cell>
          <cell r="S135">
            <v>49118.056340000003</v>
          </cell>
          <cell r="T135">
            <v>104.98</v>
          </cell>
          <cell r="U135">
            <v>119.19</v>
          </cell>
          <cell r="V135">
            <v>88.077858880999997</v>
          </cell>
          <cell r="W135">
            <v>46021</v>
          </cell>
          <cell r="X135">
            <v>86.392384828999994</v>
          </cell>
          <cell r="Y135">
            <v>121.51533981</v>
          </cell>
          <cell r="Z135">
            <v>45807</v>
          </cell>
          <cell r="AA135">
            <v>0.87463164223000001</v>
          </cell>
          <cell r="AB135">
            <v>46022</v>
          </cell>
          <cell r="AC135">
            <v>1932.933</v>
          </cell>
          <cell r="AD135">
            <v>232005.44839999999</v>
          </cell>
          <cell r="AE135">
            <v>120.02767214000001</v>
          </cell>
          <cell r="AF135">
            <v>46021</v>
          </cell>
          <cell r="AG135">
            <v>5.4275512194999997</v>
          </cell>
          <cell r="AH135">
            <v>5.5632400000000004</v>
          </cell>
          <cell r="AI135">
            <v>0.81</v>
          </cell>
          <cell r="AJ135">
            <v>-4.5636363636999997</v>
          </cell>
          <cell r="AK135">
            <v>-4.6707426561999998</v>
          </cell>
          <cell r="AL135" t="str">
            <v>-</v>
          </cell>
          <cell r="AM135">
            <v>0.93070028960999995</v>
          </cell>
          <cell r="AN135">
            <v>8.1995451851999999</v>
          </cell>
          <cell r="AO135">
            <v>-11.922141119000001</v>
          </cell>
          <cell r="AP135">
            <v>-17.171714682000001</v>
          </cell>
          <cell r="AQ135">
            <v>3.7351778655999999</v>
          </cell>
          <cell r="AR135" t="str">
            <v>-</v>
          </cell>
          <cell r="AS135" t="str">
            <v>-</v>
          </cell>
          <cell r="AT135" t="str">
            <v>-</v>
          </cell>
          <cell r="AU135">
            <v>-11.922141119000001</v>
          </cell>
          <cell r="AV135">
            <v>-12.930535131999999</v>
          </cell>
          <cell r="AW135">
            <v>12.921348313999999</v>
          </cell>
          <cell r="AX135">
            <v>-11.922141119000001</v>
          </cell>
          <cell r="AY135">
            <v>8</v>
          </cell>
          <cell r="AZ135">
            <v>6</v>
          </cell>
          <cell r="BA135">
            <v>0.71397091229999998</v>
          </cell>
          <cell r="BB135" t="str">
            <v>-</v>
          </cell>
          <cell r="BC135" t="str">
            <v>-</v>
          </cell>
          <cell r="BD135" t="str">
            <v>-</v>
          </cell>
          <cell r="BE135" t="str">
            <v>Bovespa</v>
          </cell>
          <cell r="BF135" t="str">
            <v>FII - Fundos de Investimento Imobiliário</v>
          </cell>
          <cell r="BG135">
            <v>0.81</v>
          </cell>
        </row>
        <row r="136">
          <cell r="G136" t="str">
            <v>BLOG11</v>
          </cell>
          <cell r="H136" t="str">
            <v>49592781000140</v>
          </cell>
          <cell r="I136" t="str">
            <v>Tradicional</v>
          </cell>
          <cell r="J136" t="str">
            <v>https://fnet.bm</v>
          </cell>
          <cell r="K136">
            <v>55.737704917999999</v>
          </cell>
          <cell r="L136" t="str">
            <v>-</v>
          </cell>
          <cell r="M136">
            <v>0.16819412</v>
          </cell>
          <cell r="N136">
            <v>7.2390327869000001E-2</v>
          </cell>
          <cell r="O136">
            <v>1.0698235294E-2</v>
          </cell>
          <cell r="P136">
            <v>46041</v>
          </cell>
          <cell r="Q136">
            <v>266699.45663999999</v>
          </cell>
          <cell r="R136">
            <v>337242.87871999998</v>
          </cell>
          <cell r="S136">
            <v>-70543.422076999996</v>
          </cell>
          <cell r="T136">
            <v>8.66</v>
          </cell>
          <cell r="U136">
            <v>11.524458131999999</v>
          </cell>
          <cell r="V136">
            <v>75.144530879000001</v>
          </cell>
          <cell r="W136">
            <v>45700</v>
          </cell>
          <cell r="X136">
            <v>8.5399999999999991</v>
          </cell>
          <cell r="Y136">
            <v>101.40515222000001</v>
          </cell>
          <cell r="Z136">
            <v>46010</v>
          </cell>
          <cell r="AA136">
            <v>0.76875741590000002</v>
          </cell>
          <cell r="AB136">
            <v>46022</v>
          </cell>
          <cell r="AC136">
            <v>30796.704000000002</v>
          </cell>
          <cell r="AD136">
            <v>346922.7758</v>
          </cell>
          <cell r="AE136">
            <v>11.264931981</v>
          </cell>
          <cell r="AF136">
            <v>45882</v>
          </cell>
          <cell r="AG136">
            <v>2.8641185091999999</v>
          </cell>
          <cell r="AH136">
            <v>0.34</v>
          </cell>
          <cell r="AI136">
            <v>0</v>
          </cell>
          <cell r="AJ136" t="str">
            <v>-</v>
          </cell>
          <cell r="AK136" t="str">
            <v>-</v>
          </cell>
          <cell r="AL136">
            <v>1.4051522249999999</v>
          </cell>
          <cell r="AM136" t="str">
            <v>-</v>
          </cell>
          <cell r="AN136">
            <v>-24.672005384999999</v>
          </cell>
          <cell r="AO136" t="str">
            <v>-</v>
          </cell>
          <cell r="AP136">
            <v>-50.043265251999998</v>
          </cell>
          <cell r="AQ136">
            <v>0.23148148157000001</v>
          </cell>
          <cell r="AR136">
            <v>8.64</v>
          </cell>
          <cell r="AS136" t="str">
            <v>-</v>
          </cell>
          <cell r="AT136" t="str">
            <v>-</v>
          </cell>
          <cell r="AU136" t="str">
            <v>-</v>
          </cell>
          <cell r="AV136" t="str">
            <v>-</v>
          </cell>
          <cell r="AW136">
            <v>11.721704221</v>
          </cell>
          <cell r="AX136">
            <v>-14.275852881</v>
          </cell>
          <cell r="AY136">
            <v>6</v>
          </cell>
          <cell r="AZ136">
            <v>5</v>
          </cell>
          <cell r="BA136">
            <v>0</v>
          </cell>
          <cell r="BB136" t="str">
            <v>-</v>
          </cell>
          <cell r="BC136" t="str">
            <v>-</v>
          </cell>
          <cell r="BD136" t="str">
            <v>-</v>
          </cell>
          <cell r="BE136" t="str">
            <v>Bovespa</v>
          </cell>
          <cell r="BF136" t="str">
            <v>FII - Fundos de Investimento Imobiliário</v>
          </cell>
          <cell r="BG136">
            <v>0</v>
          </cell>
        </row>
        <row r="137">
          <cell r="G137" t="str">
            <v>BVAR11</v>
          </cell>
          <cell r="H137" t="str">
            <v>21126204000143</v>
          </cell>
          <cell r="I137" t="str">
            <v>Tradicional</v>
          </cell>
          <cell r="J137" t="str">
            <v>https://fnet.bm</v>
          </cell>
          <cell r="K137">
            <v>4.9180327868999996</v>
          </cell>
          <cell r="L137" t="str">
            <v>-</v>
          </cell>
          <cell r="M137">
            <v>6.1847760000000002E-2</v>
          </cell>
          <cell r="N137">
            <v>5.9369016392999997E-2</v>
          </cell>
          <cell r="O137">
            <v>7.417E-2</v>
          </cell>
          <cell r="P137">
            <v>46036</v>
          </cell>
          <cell r="Q137">
            <v>783269.91099999996</v>
          </cell>
          <cell r="R137" t="str">
            <v>-</v>
          </cell>
          <cell r="S137" t="str">
            <v>-</v>
          </cell>
          <cell r="T137" t="str">
            <v>-</v>
          </cell>
          <cell r="U137">
            <v>1331.0398124000001</v>
          </cell>
          <cell r="V137" t="str">
            <v>-</v>
          </cell>
          <cell r="W137">
            <v>45814</v>
          </cell>
          <cell r="X137">
            <v>1135.7354560000001</v>
          </cell>
          <cell r="Y137" t="str">
            <v>-</v>
          </cell>
          <cell r="Z137">
            <v>46003</v>
          </cell>
          <cell r="AA137">
            <v>1.6106057671</v>
          </cell>
          <cell r="AB137">
            <v>46022</v>
          </cell>
          <cell r="AC137">
            <v>625.54</v>
          </cell>
          <cell r="AD137">
            <v>486320.07098999998</v>
          </cell>
          <cell r="AE137">
            <v>777.44040507</v>
          </cell>
          <cell r="AF137">
            <v>46037</v>
          </cell>
          <cell r="AG137" t="str">
            <v>-</v>
          </cell>
          <cell r="AH137">
            <v>76.849999999999994</v>
          </cell>
          <cell r="AI137">
            <v>8.2799999999999994</v>
          </cell>
          <cell r="AJ137" t="str">
            <v>-</v>
          </cell>
          <cell r="AK137" t="str">
            <v>-</v>
          </cell>
          <cell r="AL137">
            <v>4.9997918139999999</v>
          </cell>
          <cell r="AM137" t="str">
            <v>-</v>
          </cell>
          <cell r="AN137" t="str">
            <v>-</v>
          </cell>
          <cell r="AO137" t="str">
            <v>-</v>
          </cell>
          <cell r="AP137" t="str">
            <v>-</v>
          </cell>
          <cell r="AQ137" t="str">
            <v>-</v>
          </cell>
          <cell r="AR137" t="str">
            <v>-</v>
          </cell>
          <cell r="AS137" t="str">
            <v>-</v>
          </cell>
          <cell r="AT137" t="str">
            <v>-</v>
          </cell>
          <cell r="AU137" t="str">
            <v>-</v>
          </cell>
          <cell r="AV137" t="str">
            <v>-</v>
          </cell>
          <cell r="AW137">
            <v>4.9997918139999999</v>
          </cell>
          <cell r="AX137">
            <v>-14.458919222</v>
          </cell>
          <cell r="AY137" t="str">
            <v>-</v>
          </cell>
          <cell r="AZ137" t="str">
            <v>-</v>
          </cell>
          <cell r="BA137">
            <v>0.6078921773</v>
          </cell>
          <cell r="BB137" t="str">
            <v>-</v>
          </cell>
          <cell r="BC137" t="str">
            <v>-</v>
          </cell>
          <cell r="BD137" t="str">
            <v>-</v>
          </cell>
          <cell r="BE137" t="str">
            <v>Bovespa</v>
          </cell>
          <cell r="BF137" t="str">
            <v>FII - Fundos de Investimento Imobiliário</v>
          </cell>
          <cell r="BG137">
            <v>8.2799999999999994</v>
          </cell>
        </row>
        <row r="138">
          <cell r="G138" t="str">
            <v>CARE11</v>
          </cell>
          <cell r="H138" t="str">
            <v>13584584000131</v>
          </cell>
          <cell r="I138" t="str">
            <v>Tradicional</v>
          </cell>
          <cell r="J138" t="str">
            <v>https://fnet.bm</v>
          </cell>
          <cell r="K138">
            <v>100</v>
          </cell>
          <cell r="L138" t="str">
            <v>-</v>
          </cell>
          <cell r="M138">
            <v>19.83507264</v>
          </cell>
          <cell r="N138">
            <v>6.9256539343999997</v>
          </cell>
          <cell r="O138">
            <v>6.0344317646999999</v>
          </cell>
          <cell r="P138">
            <v>46041</v>
          </cell>
          <cell r="Q138">
            <v>39606.752240000002</v>
          </cell>
          <cell r="R138">
            <v>49720.187409999999</v>
          </cell>
          <cell r="S138">
            <v>-10113.435170000001</v>
          </cell>
          <cell r="T138">
            <v>1.1000000000000001</v>
          </cell>
          <cell r="U138">
            <v>1.43</v>
          </cell>
          <cell r="V138">
            <v>76.923076922999996</v>
          </cell>
          <cell r="W138">
            <v>45743</v>
          </cell>
          <cell r="X138">
            <v>0.95</v>
          </cell>
          <cell r="Y138">
            <v>115.78947368</v>
          </cell>
          <cell r="Z138">
            <v>45987</v>
          </cell>
          <cell r="AA138">
            <v>0.15879995042</v>
          </cell>
          <cell r="AB138">
            <v>46022</v>
          </cell>
          <cell r="AC138">
            <v>36006.138400000003</v>
          </cell>
          <cell r="AD138">
            <v>249412.87534999999</v>
          </cell>
          <cell r="AE138">
            <v>6.9269543037999997</v>
          </cell>
          <cell r="AF138">
            <v>44445</v>
          </cell>
          <cell r="AG138">
            <v>0</v>
          </cell>
          <cell r="AH138">
            <v>0</v>
          </cell>
          <cell r="AI138">
            <v>0</v>
          </cell>
          <cell r="AJ138">
            <v>-0.90090090088999997</v>
          </cell>
          <cell r="AK138">
            <v>-1.0080071933999999</v>
          </cell>
          <cell r="AL138">
            <v>2.8037383177000001</v>
          </cell>
          <cell r="AM138">
            <v>6.7961165047999996</v>
          </cell>
          <cell r="AN138">
            <v>-20.863309352000002</v>
          </cell>
          <cell r="AO138">
            <v>1.8518518518</v>
          </cell>
          <cell r="AP138">
            <v>-46.234569219000001</v>
          </cell>
          <cell r="AQ138">
            <v>-2.6548672565999998</v>
          </cell>
          <cell r="AR138">
            <v>1.1299999999999999</v>
          </cell>
          <cell r="AS138">
            <v>-68.141058184000002</v>
          </cell>
          <cell r="AT138">
            <v>-101.18295888999999</v>
          </cell>
          <cell r="AU138">
            <v>1.8518518518</v>
          </cell>
          <cell r="AV138">
            <v>0.84345783907000005</v>
          </cell>
          <cell r="AW138">
            <v>11.538461538</v>
          </cell>
          <cell r="AX138">
            <v>-17.460317459999999</v>
          </cell>
          <cell r="AY138">
            <v>8</v>
          </cell>
          <cell r="AZ138">
            <v>5</v>
          </cell>
          <cell r="BA138">
            <v>0</v>
          </cell>
          <cell r="BB138">
            <v>-0.86859294803999998</v>
          </cell>
          <cell r="BC138">
            <v>0.53302284652999998</v>
          </cell>
          <cell r="BD138">
            <v>-33.394157251000003</v>
          </cell>
          <cell r="BE138" t="str">
            <v>Bovespa</v>
          </cell>
          <cell r="BF138" t="str">
            <v>FII - Fundos de Investimento Imobiliário</v>
          </cell>
          <cell r="BG138">
            <v>0</v>
          </cell>
        </row>
        <row r="139">
          <cell r="G139" t="str">
            <v>RTEL16</v>
          </cell>
          <cell r="H139" t="str">
            <v>43862625000175</v>
          </cell>
          <cell r="I139" t="str">
            <v>Tradicional</v>
          </cell>
          <cell r="J139" t="str">
            <v>https://fnet.bm</v>
          </cell>
          <cell r="K139">
            <v>14.75409836</v>
          </cell>
          <cell r="L139" t="str">
            <v>-</v>
          </cell>
          <cell r="M139">
            <v>2.8948858799999999</v>
          </cell>
          <cell r="N139">
            <v>1.9330013115</v>
          </cell>
          <cell r="O139">
            <v>0.91300882353000001</v>
          </cell>
          <cell r="P139">
            <v>46036</v>
          </cell>
          <cell r="Q139">
            <v>14294.224</v>
          </cell>
          <cell r="R139">
            <v>27019.103999999999</v>
          </cell>
          <cell r="S139">
            <v>-12724.88</v>
          </cell>
          <cell r="T139" t="str">
            <v>-</v>
          </cell>
          <cell r="U139">
            <v>42.527252746999999</v>
          </cell>
          <cell r="V139" t="str">
            <v>-</v>
          </cell>
          <cell r="W139">
            <v>46013</v>
          </cell>
          <cell r="X139">
            <v>30.671197540000001</v>
          </cell>
          <cell r="Y139" t="str">
            <v>-</v>
          </cell>
          <cell r="Z139">
            <v>45686</v>
          </cell>
          <cell r="AA139">
            <v>0.75681397337</v>
          </cell>
          <cell r="AB139">
            <v>46022</v>
          </cell>
          <cell r="AC139">
            <v>347.2</v>
          </cell>
          <cell r="AD139">
            <v>18887.367969999999</v>
          </cell>
          <cell r="AE139">
            <v>54.399101295999998</v>
          </cell>
          <cell r="AF139">
            <v>46024</v>
          </cell>
          <cell r="AG139">
            <v>4.9087638139000003</v>
          </cell>
          <cell r="AH139">
            <v>3.82</v>
          </cell>
          <cell r="AI139">
            <v>0.33</v>
          </cell>
          <cell r="AJ139" t="str">
            <v>-</v>
          </cell>
          <cell r="AK139" t="str">
            <v>-</v>
          </cell>
          <cell r="AL139">
            <v>17.237825303000001</v>
          </cell>
          <cell r="AM139">
            <v>20.203072706</v>
          </cell>
          <cell r="AN139">
            <v>35.161603290000002</v>
          </cell>
          <cell r="AO139">
            <v>0</v>
          </cell>
          <cell r="AP139">
            <v>9.7903434232999995</v>
          </cell>
          <cell r="AQ139" t="str">
            <v>-</v>
          </cell>
          <cell r="AR139" t="str">
            <v>-</v>
          </cell>
          <cell r="AS139" t="str">
            <v>-</v>
          </cell>
          <cell r="AT139" t="str">
            <v>-</v>
          </cell>
          <cell r="AU139">
            <v>0</v>
          </cell>
          <cell r="AV139">
            <v>-1.0083940128</v>
          </cell>
          <cell r="AW139">
            <v>18.648840865</v>
          </cell>
          <cell r="AX139">
            <v>0</v>
          </cell>
          <cell r="AY139" t="str">
            <v>-</v>
          </cell>
          <cell r="AZ139" t="str">
            <v>-</v>
          </cell>
          <cell r="BA139">
            <v>0.85692028045000002</v>
          </cell>
          <cell r="BB139" t="str">
            <v>-</v>
          </cell>
          <cell r="BC139" t="str">
            <v>-</v>
          </cell>
          <cell r="BD139" t="str">
            <v>-</v>
          </cell>
          <cell r="BE139" t="str">
            <v>Bovespa</v>
          </cell>
          <cell r="BF139" t="str">
            <v>FII - Fundos de Investimento Imobiliário</v>
          </cell>
          <cell r="BG139">
            <v>0.33</v>
          </cell>
        </row>
        <row r="140">
          <cell r="G140" t="str">
            <v>BICE11</v>
          </cell>
          <cell r="H140" t="str">
            <v>39332032000120</v>
          </cell>
          <cell r="I140" t="str">
            <v>Tradicional</v>
          </cell>
          <cell r="J140" t="str">
            <v>https://fnet.bm</v>
          </cell>
          <cell r="K140">
            <v>13.114754098000001</v>
          </cell>
          <cell r="L140" t="str">
            <v>-</v>
          </cell>
          <cell r="M140">
            <v>135.07335172000001</v>
          </cell>
          <cell r="N140">
            <v>280.90106607000001</v>
          </cell>
          <cell r="O140">
            <v>0.10450352941</v>
          </cell>
          <cell r="P140">
            <v>46017</v>
          </cell>
          <cell r="Q140">
            <v>118075.39242</v>
          </cell>
          <cell r="R140">
            <v>124075.02</v>
          </cell>
          <cell r="S140">
            <v>-5999.6275800000003</v>
          </cell>
          <cell r="T140" t="str">
            <v>-</v>
          </cell>
          <cell r="U140">
            <v>896.70711937999999</v>
          </cell>
          <cell r="V140" t="str">
            <v>-</v>
          </cell>
          <cell r="W140">
            <v>46001</v>
          </cell>
          <cell r="X140">
            <v>846.09755733999998</v>
          </cell>
          <cell r="Y140" t="str">
            <v>-</v>
          </cell>
          <cell r="Z140">
            <v>45688</v>
          </cell>
          <cell r="AA140">
            <v>0.80018520068999999</v>
          </cell>
          <cell r="AB140">
            <v>46022</v>
          </cell>
          <cell r="AC140">
            <v>133.41399999999999</v>
          </cell>
          <cell r="AD140">
            <v>147560.08024000001</v>
          </cell>
          <cell r="AE140">
            <v>1106.0314527999999</v>
          </cell>
          <cell r="AF140">
            <v>46021</v>
          </cell>
          <cell r="AG140">
            <v>5.9258064515999997</v>
          </cell>
          <cell r="AH140">
            <v>55.11</v>
          </cell>
          <cell r="AI140">
            <v>3.25</v>
          </cell>
          <cell r="AJ140" t="str">
            <v>-</v>
          </cell>
          <cell r="AK140" t="str">
            <v>-</v>
          </cell>
          <cell r="AL140" t="str">
            <v>-</v>
          </cell>
          <cell r="AM140" t="str">
            <v>-</v>
          </cell>
          <cell r="AN140" t="str">
            <v>-</v>
          </cell>
          <cell r="AO140" t="str">
            <v>-</v>
          </cell>
          <cell r="AP140" t="str">
            <v>-</v>
          </cell>
          <cell r="AQ140" t="str">
            <v>-</v>
          </cell>
          <cell r="AR140" t="str">
            <v>-</v>
          </cell>
          <cell r="AS140" t="str">
            <v>-</v>
          </cell>
          <cell r="AT140" t="str">
            <v>-</v>
          </cell>
          <cell r="AU140" t="str">
            <v>-</v>
          </cell>
          <cell r="AV140" t="str">
            <v>-</v>
          </cell>
          <cell r="AW140">
            <v>0.91269930252999998</v>
          </cell>
          <cell r="AX140">
            <v>-0.44493882086999997</v>
          </cell>
          <cell r="AY140" t="str">
            <v>-</v>
          </cell>
          <cell r="AZ140" t="str">
            <v>-</v>
          </cell>
          <cell r="BA140" t="str">
            <v>-</v>
          </cell>
          <cell r="BB140" t="str">
            <v>-</v>
          </cell>
          <cell r="BC140" t="str">
            <v>-</v>
          </cell>
          <cell r="BD140" t="str">
            <v>-</v>
          </cell>
          <cell r="BE140" t="str">
            <v>Bovespa</v>
          </cell>
          <cell r="BF140" t="str">
            <v>FII - Fundos de Investimento Imobiliário</v>
          </cell>
          <cell r="BG140">
            <v>3.25</v>
          </cell>
        </row>
        <row r="141">
          <cell r="G141" t="str">
            <v>BIME11</v>
          </cell>
          <cell r="H141" t="str">
            <v>41081356000184</v>
          </cell>
          <cell r="I141" t="str">
            <v>Tradicional</v>
          </cell>
          <cell r="J141" t="str">
            <v>https://fnet.bm</v>
          </cell>
          <cell r="K141">
            <v>100</v>
          </cell>
          <cell r="L141" t="str">
            <v>-</v>
          </cell>
          <cell r="M141">
            <v>52.540348600000002</v>
          </cell>
          <cell r="N141">
            <v>46.281306393000001</v>
          </cell>
          <cell r="O141">
            <v>51.857909411999998</v>
          </cell>
          <cell r="P141">
            <v>46041</v>
          </cell>
          <cell r="Q141">
            <v>36593.468520000002</v>
          </cell>
          <cell r="R141">
            <v>38288.693099999997</v>
          </cell>
          <cell r="S141">
            <v>-1695.2245800000001</v>
          </cell>
          <cell r="T141">
            <v>6.26</v>
          </cell>
          <cell r="U141">
            <v>6.7712247483999999</v>
          </cell>
          <cell r="V141">
            <v>92.450040172000001</v>
          </cell>
          <cell r="W141">
            <v>45903</v>
          </cell>
          <cell r="X141">
            <v>5.5431344809</v>
          </cell>
          <cell r="Y141">
            <v>112.93249372</v>
          </cell>
          <cell r="Z141">
            <v>45693</v>
          </cell>
          <cell r="AA141">
            <v>0.73571846384999995</v>
          </cell>
          <cell r="AB141">
            <v>46022</v>
          </cell>
          <cell r="AC141">
            <v>5845.6019999999999</v>
          </cell>
          <cell r="AD141">
            <v>49738.412609999999</v>
          </cell>
          <cell r="AE141">
            <v>8.5086895429999991</v>
          </cell>
          <cell r="AF141">
            <v>46029</v>
          </cell>
          <cell r="AG141">
            <v>15.114503815999999</v>
          </cell>
          <cell r="AH141">
            <v>0.99</v>
          </cell>
          <cell r="AI141">
            <v>0.08</v>
          </cell>
          <cell r="AJ141">
            <v>1.1308562198000001</v>
          </cell>
          <cell r="AK141">
            <v>1.0237499272999999</v>
          </cell>
          <cell r="AL141">
            <v>4.2847774580999998</v>
          </cell>
          <cell r="AM141">
            <v>-4.7236799998999999</v>
          </cell>
          <cell r="AN141">
            <v>10.518669434</v>
          </cell>
          <cell r="AO141">
            <v>3.6031776053</v>
          </cell>
          <cell r="AP141">
            <v>-14.852590432</v>
          </cell>
          <cell r="AQ141">
            <v>2.2875816994</v>
          </cell>
          <cell r="AR141">
            <v>6.12</v>
          </cell>
          <cell r="AS141" t="str">
            <v>-</v>
          </cell>
          <cell r="AT141" t="str">
            <v>-</v>
          </cell>
          <cell r="AU141">
            <v>3.6031776053</v>
          </cell>
          <cell r="AV141">
            <v>2.5947835925999998</v>
          </cell>
          <cell r="AW141">
            <v>4.7486395437000004</v>
          </cell>
          <cell r="AX141">
            <v>-10.098478853</v>
          </cell>
          <cell r="AY141">
            <v>8</v>
          </cell>
          <cell r="AZ141">
            <v>7</v>
          </cell>
          <cell r="BA141">
            <v>1.3157894737</v>
          </cell>
          <cell r="BB141">
            <v>-0.36322047916</v>
          </cell>
          <cell r="BC141">
            <v>0.22869103486</v>
          </cell>
          <cell r="BD141">
            <v>-7.3111027256999996</v>
          </cell>
          <cell r="BE141" t="str">
            <v>Bovespa</v>
          </cell>
          <cell r="BF141" t="str">
            <v>FII - Fundos de Investimento Imobiliário</v>
          </cell>
          <cell r="BG141">
            <v>0.08</v>
          </cell>
        </row>
        <row r="142">
          <cell r="G142" t="str">
            <v>BRIM11</v>
          </cell>
          <cell r="H142" t="str">
            <v>23964843000103</v>
          </cell>
          <cell r="I142" t="str">
            <v>Tradicional</v>
          </cell>
          <cell r="J142" t="str">
            <v>https://fnet.bm</v>
          </cell>
          <cell r="K142">
            <v>100</v>
          </cell>
          <cell r="L142" t="str">
            <v>-</v>
          </cell>
          <cell r="M142">
            <v>19.033891000000001</v>
          </cell>
          <cell r="N142">
            <v>15.146356229</v>
          </cell>
          <cell r="O142">
            <v>18.522383528999999</v>
          </cell>
          <cell r="P142">
            <v>46041</v>
          </cell>
          <cell r="Q142">
            <v>32273.218953</v>
          </cell>
          <cell r="R142">
            <v>117930.44851</v>
          </cell>
          <cell r="S142">
            <v>-85657.229563999994</v>
          </cell>
          <cell r="T142">
            <v>259.98</v>
          </cell>
          <cell r="U142">
            <v>353.14562962000002</v>
          </cell>
          <cell r="V142">
            <v>73.618354069999995</v>
          </cell>
          <cell r="W142">
            <v>45687</v>
          </cell>
          <cell r="X142">
            <v>185.33781331</v>
          </cell>
          <cell r="Y142">
            <v>140.27358765</v>
          </cell>
          <cell r="Z142">
            <v>45743</v>
          </cell>
          <cell r="AA142">
            <v>4.1402850626000003</v>
          </cell>
          <cell r="AB142">
            <v>46022</v>
          </cell>
          <cell r="AC142">
            <v>124.13731421999999</v>
          </cell>
          <cell r="AD142">
            <v>7794.9267900000004</v>
          </cell>
          <cell r="AE142">
            <v>62.792777807999997</v>
          </cell>
          <cell r="AF142">
            <v>45596</v>
          </cell>
          <cell r="AG142">
            <v>0</v>
          </cell>
          <cell r="AH142">
            <v>0</v>
          </cell>
          <cell r="AI142">
            <v>0</v>
          </cell>
          <cell r="AJ142">
            <v>7.3135994353E-2</v>
          </cell>
          <cell r="AK142">
            <v>-3.3970298135999999E-2</v>
          </cell>
          <cell r="AL142">
            <v>28.382857521999998</v>
          </cell>
          <cell r="AM142">
            <v>3.6150337121999998</v>
          </cell>
          <cell r="AN142">
            <v>-26.381645930000001</v>
          </cell>
          <cell r="AO142">
            <v>15.295578516999999</v>
          </cell>
          <cell r="AP142">
            <v>-51.752905796</v>
          </cell>
          <cell r="AQ142">
            <v>-14.200851457000001</v>
          </cell>
          <cell r="AR142">
            <v>303.01</v>
          </cell>
          <cell r="AS142" t="str">
            <v>-</v>
          </cell>
          <cell r="AT142" t="str">
            <v>-</v>
          </cell>
          <cell r="AU142">
            <v>15.295578516999999</v>
          </cell>
          <cell r="AV142">
            <v>14.287184505000001</v>
          </cell>
          <cell r="AW142">
            <v>17.042161354000001</v>
          </cell>
          <cell r="AX142">
            <v>-32.892095357999999</v>
          </cell>
          <cell r="AY142">
            <v>6</v>
          </cell>
          <cell r="AZ142">
            <v>5</v>
          </cell>
          <cell r="BA142">
            <v>0</v>
          </cell>
          <cell r="BB142">
            <v>-0.18987766432</v>
          </cell>
          <cell r="BC142">
            <v>-0.91256301309999999</v>
          </cell>
          <cell r="BD142">
            <v>-6.9338198686999997</v>
          </cell>
          <cell r="BE142" t="str">
            <v>Bovespa</v>
          </cell>
          <cell r="BF142" t="str">
            <v>FII - Fundos de Investimento Imobiliário</v>
          </cell>
          <cell r="BG142">
            <v>0</v>
          </cell>
        </row>
        <row r="143">
          <cell r="G143" t="str">
            <v>BRIP11</v>
          </cell>
          <cell r="H143" t="str">
            <v>34895752000180</v>
          </cell>
          <cell r="I143" t="str">
            <v>Tradicional</v>
          </cell>
          <cell r="J143" t="str">
            <v>https://fnet.bm</v>
          </cell>
          <cell r="K143">
            <v>83.606557377000001</v>
          </cell>
          <cell r="L143" t="str">
            <v>-</v>
          </cell>
          <cell r="M143">
            <v>18.200893959999998</v>
          </cell>
          <cell r="N143">
            <v>12.837383278000001</v>
          </cell>
          <cell r="O143">
            <v>11.632911763999999</v>
          </cell>
          <cell r="P143">
            <v>46041</v>
          </cell>
          <cell r="Q143">
            <v>102352.77975</v>
          </cell>
          <cell r="R143">
            <v>191988.22500000001</v>
          </cell>
          <cell r="S143">
            <v>-89635.445250000004</v>
          </cell>
          <cell r="T143">
            <v>475.01</v>
          </cell>
          <cell r="U143">
            <v>724.36424643999999</v>
          </cell>
          <cell r="V143">
            <v>65.576124488999994</v>
          </cell>
          <cell r="W143">
            <v>45938</v>
          </cell>
          <cell r="X143">
            <v>470</v>
          </cell>
          <cell r="Y143">
            <v>101.06595744000001</v>
          </cell>
          <cell r="Z143">
            <v>46034</v>
          </cell>
          <cell r="AA143">
            <v>0.85263320395999997</v>
          </cell>
          <cell r="AB143">
            <v>46022</v>
          </cell>
          <cell r="AC143">
            <v>215.47499999999999</v>
          </cell>
          <cell r="AD143">
            <v>120043.15487</v>
          </cell>
          <cell r="AE143">
            <v>557.10943205000001</v>
          </cell>
          <cell r="AF143">
            <v>45785</v>
          </cell>
          <cell r="AG143">
            <v>9.1088664422000001</v>
          </cell>
          <cell r="AH143">
            <v>81.16</v>
          </cell>
          <cell r="AI143">
            <v>0</v>
          </cell>
          <cell r="AJ143">
            <v>-3.7467071935999998</v>
          </cell>
          <cell r="AK143">
            <v>-3.8538134861</v>
          </cell>
          <cell r="AL143">
            <v>-4.9980000001000002</v>
          </cell>
          <cell r="AM143">
            <v>-29.852018945000001</v>
          </cell>
          <cell r="AN143">
            <v>-14.635636912000001</v>
          </cell>
          <cell r="AO143">
            <v>-12.842201834000001</v>
          </cell>
          <cell r="AP143">
            <v>-40.006896779999998</v>
          </cell>
          <cell r="AQ143">
            <v>1.0659574466999999</v>
          </cell>
          <cell r="AR143">
            <v>470</v>
          </cell>
          <cell r="AS143" t="str">
            <v>-</v>
          </cell>
          <cell r="AT143" t="str">
            <v>-</v>
          </cell>
          <cell r="AU143">
            <v>-12.842201834000001</v>
          </cell>
          <cell r="AV143">
            <v>-13.850595846999999</v>
          </cell>
          <cell r="AW143">
            <v>15.025933999999999</v>
          </cell>
          <cell r="AX143">
            <v>-13.254310344</v>
          </cell>
          <cell r="AY143">
            <v>6</v>
          </cell>
          <cell r="AZ143">
            <v>5</v>
          </cell>
          <cell r="BA143">
            <v>0</v>
          </cell>
          <cell r="BB143">
            <v>-0.47109776692999999</v>
          </cell>
          <cell r="BC143">
            <v>0.76119580350000005</v>
          </cell>
          <cell r="BD143">
            <v>-30.708016804</v>
          </cell>
          <cell r="BE143" t="str">
            <v>Bovespa</v>
          </cell>
          <cell r="BF143" t="str">
            <v>FII - Fundos de Investimento Imobiliário</v>
          </cell>
          <cell r="BG143">
            <v>0</v>
          </cell>
        </row>
        <row r="144">
          <cell r="G144" t="str">
            <v>BIPD11</v>
          </cell>
          <cell r="H144" t="str">
            <v>42869892000101</v>
          </cell>
          <cell r="I144" t="str">
            <v>Tradicional</v>
          </cell>
          <cell r="J144" t="str">
            <v>https://fnet.bm</v>
          </cell>
          <cell r="K144">
            <v>1.6393442623000001</v>
          </cell>
          <cell r="L144" t="str">
            <v>-</v>
          </cell>
          <cell r="M144">
            <v>4.7614342000000001</v>
          </cell>
          <cell r="N144">
            <v>7.0550581967000001</v>
          </cell>
          <cell r="O144">
            <v>0</v>
          </cell>
          <cell r="P144">
            <v>45971</v>
          </cell>
          <cell r="Q144" t="str">
            <v>-</v>
          </cell>
          <cell r="R144" t="str">
            <v>-</v>
          </cell>
          <cell r="S144" t="str">
            <v>-</v>
          </cell>
          <cell r="T144" t="str">
            <v>-</v>
          </cell>
          <cell r="U144">
            <v>968.59</v>
          </cell>
          <cell r="V144" t="str">
            <v>-</v>
          </cell>
          <cell r="W144">
            <v>45971</v>
          </cell>
          <cell r="X144">
            <v>952.43590075999998</v>
          </cell>
          <cell r="Y144" t="str">
            <v>-</v>
          </cell>
          <cell r="Z144">
            <v>45868</v>
          </cell>
          <cell r="AA144" t="str">
            <v>-</v>
          </cell>
          <cell r="AB144">
            <v>46022</v>
          </cell>
          <cell r="AC144">
            <v>110.43899999999999</v>
          </cell>
          <cell r="AD144">
            <v>106519.49141</v>
          </cell>
          <cell r="AE144">
            <v>964.50974212000006</v>
          </cell>
          <cell r="AF144">
            <v>46029</v>
          </cell>
          <cell r="AG144" t="str">
            <v>-</v>
          </cell>
          <cell r="AH144">
            <v>69.099999999999994</v>
          </cell>
          <cell r="AI144">
            <v>10.77</v>
          </cell>
          <cell r="AJ144" t="str">
            <v>-</v>
          </cell>
          <cell r="AK144" t="str">
            <v>-</v>
          </cell>
          <cell r="AL144" t="str">
            <v>-</v>
          </cell>
          <cell r="AM144" t="str">
            <v>-</v>
          </cell>
          <cell r="AN144" t="str">
            <v>-</v>
          </cell>
          <cell r="AO144" t="str">
            <v>-</v>
          </cell>
          <cell r="AP144" t="str">
            <v>-</v>
          </cell>
          <cell r="AQ144" t="str">
            <v>-</v>
          </cell>
          <cell r="AR144" t="str">
            <v>-</v>
          </cell>
          <cell r="AS144" t="str">
            <v>-</v>
          </cell>
          <cell r="AT144" t="str">
            <v>-</v>
          </cell>
          <cell r="AU144" t="str">
            <v>-</v>
          </cell>
          <cell r="AV144" t="str">
            <v>-</v>
          </cell>
          <cell r="AW144" t="str">
            <v>-</v>
          </cell>
          <cell r="AX144" t="str">
            <v>-</v>
          </cell>
          <cell r="AY144" t="str">
            <v>-</v>
          </cell>
          <cell r="AZ144" t="str">
            <v>-</v>
          </cell>
          <cell r="BA144" t="str">
            <v>-</v>
          </cell>
          <cell r="BB144" t="str">
            <v>-</v>
          </cell>
          <cell r="BC144" t="str">
            <v>-</v>
          </cell>
          <cell r="BD144" t="str">
            <v>-</v>
          </cell>
          <cell r="BE144" t="str">
            <v>Bovespa</v>
          </cell>
          <cell r="BF144" t="str">
            <v>FII - Fundos de Investimento Imobiliário</v>
          </cell>
          <cell r="BG144">
            <v>10.77</v>
          </cell>
        </row>
        <row r="145">
          <cell r="G145" t="str">
            <v>BIPE11</v>
          </cell>
          <cell r="H145" t="str">
            <v>51817522000111</v>
          </cell>
          <cell r="I145" t="str">
            <v>Tradicional</v>
          </cell>
          <cell r="J145" t="str">
            <v>https://fnet.bm</v>
          </cell>
          <cell r="K145">
            <v>1.6393442623000001</v>
          </cell>
          <cell r="L145" t="str">
            <v>-</v>
          </cell>
          <cell r="M145">
            <v>0.12</v>
          </cell>
          <cell r="N145">
            <v>9.8360655738E-2</v>
          </cell>
          <cell r="O145">
            <v>0</v>
          </cell>
          <cell r="P145">
            <v>45961</v>
          </cell>
          <cell r="Q145" t="str">
            <v>-</v>
          </cell>
          <cell r="R145" t="str">
            <v>-</v>
          </cell>
          <cell r="S145" t="str">
            <v>-</v>
          </cell>
          <cell r="T145" t="str">
            <v>-</v>
          </cell>
          <cell r="U145">
            <v>1000</v>
          </cell>
          <cell r="V145" t="str">
            <v>-</v>
          </cell>
          <cell r="W145">
            <v>45961</v>
          </cell>
          <cell r="X145">
            <v>1000</v>
          </cell>
          <cell r="Y145" t="str">
            <v>-</v>
          </cell>
          <cell r="Z145">
            <v>45961</v>
          </cell>
          <cell r="AA145" t="str">
            <v>-</v>
          </cell>
          <cell r="AB145">
            <v>46022</v>
          </cell>
          <cell r="AC145">
            <v>55.162999999999997</v>
          </cell>
          <cell r="AD145">
            <v>53986.448669999998</v>
          </cell>
          <cell r="AE145">
            <v>978.67136794999999</v>
          </cell>
          <cell r="AF145" t="str">
            <v>-</v>
          </cell>
          <cell r="AG145" t="str">
            <v>-</v>
          </cell>
          <cell r="AH145">
            <v>0</v>
          </cell>
          <cell r="AI145">
            <v>0</v>
          </cell>
          <cell r="AJ145" t="str">
            <v>-</v>
          </cell>
          <cell r="AK145" t="str">
            <v>-</v>
          </cell>
          <cell r="AL145" t="str">
            <v>-</v>
          </cell>
          <cell r="AM145" t="str">
            <v>-</v>
          </cell>
          <cell r="AN145" t="str">
            <v>-</v>
          </cell>
          <cell r="AO145" t="str">
            <v>-</v>
          </cell>
          <cell r="AP145" t="str">
            <v>-</v>
          </cell>
          <cell r="AQ145" t="str">
            <v>-</v>
          </cell>
          <cell r="AR145" t="str">
            <v>-</v>
          </cell>
          <cell r="AS145" t="str">
            <v>-</v>
          </cell>
          <cell r="AT145" t="str">
            <v>-</v>
          </cell>
          <cell r="AU145" t="str">
            <v>-</v>
          </cell>
          <cell r="AV145" t="str">
            <v>-</v>
          </cell>
          <cell r="AW145">
            <v>0</v>
          </cell>
          <cell r="AX145">
            <v>0</v>
          </cell>
          <cell r="AY145" t="str">
            <v>-</v>
          </cell>
          <cell r="AZ145" t="str">
            <v>-</v>
          </cell>
          <cell r="BA145" t="str">
            <v>-</v>
          </cell>
          <cell r="BB145" t="str">
            <v>-</v>
          </cell>
          <cell r="BC145" t="str">
            <v>-</v>
          </cell>
          <cell r="BD145" t="str">
            <v>-</v>
          </cell>
          <cell r="BE145" t="str">
            <v>Bovespa</v>
          </cell>
          <cell r="BF145" t="str">
            <v>FII - Fundos de Investimento Imobiliário</v>
          </cell>
          <cell r="BG145">
            <v>0</v>
          </cell>
        </row>
        <row r="146">
          <cell r="G146" t="str">
            <v>BINR11</v>
          </cell>
          <cell r="H146" t="str">
            <v>35360651000177</v>
          </cell>
          <cell r="I146" t="str">
            <v>Tradicional</v>
          </cell>
          <cell r="J146" t="str">
            <v>https://fnet.bm</v>
          </cell>
          <cell r="K146">
            <v>0</v>
          </cell>
          <cell r="L146" t="str">
            <v>-</v>
          </cell>
          <cell r="M146">
            <v>0</v>
          </cell>
          <cell r="N146">
            <v>0</v>
          </cell>
          <cell r="O146">
            <v>0</v>
          </cell>
          <cell r="P146">
            <v>45476</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v>46022</v>
          </cell>
          <cell r="AC146">
            <v>118.7357149</v>
          </cell>
          <cell r="AD146">
            <v>130041.1373</v>
          </cell>
          <cell r="AE146">
            <v>1095.215011</v>
          </cell>
          <cell r="AF146">
            <v>46038</v>
          </cell>
          <cell r="AG146" t="str">
            <v>-</v>
          </cell>
          <cell r="AH146">
            <v>477.72832259</v>
          </cell>
          <cell r="AI146">
            <v>297.58739858000001</v>
          </cell>
          <cell r="AJ146" t="str">
            <v>-</v>
          </cell>
          <cell r="AK146" t="str">
            <v>-</v>
          </cell>
          <cell r="AL146" t="str">
            <v>-</v>
          </cell>
          <cell r="AM146" t="str">
            <v>-</v>
          </cell>
          <cell r="AN146" t="str">
            <v>-</v>
          </cell>
          <cell r="AO146" t="str">
            <v>-</v>
          </cell>
          <cell r="AP146" t="str">
            <v>-</v>
          </cell>
          <cell r="AQ146" t="str">
            <v>-</v>
          </cell>
          <cell r="AR146" t="str">
            <v>-</v>
          </cell>
          <cell r="AS146" t="str">
            <v>-</v>
          </cell>
          <cell r="AT146" t="str">
            <v>-</v>
          </cell>
          <cell r="AU146" t="str">
            <v>-</v>
          </cell>
          <cell r="AV146" t="str">
            <v>-</v>
          </cell>
          <cell r="AW146" t="str">
            <v>-</v>
          </cell>
          <cell r="AX146" t="str">
            <v>-</v>
          </cell>
          <cell r="AY146" t="str">
            <v>-</v>
          </cell>
          <cell r="AZ146" t="str">
            <v>-</v>
          </cell>
          <cell r="BA146" t="str">
            <v>-</v>
          </cell>
          <cell r="BB146" t="str">
            <v>-</v>
          </cell>
          <cell r="BC146" t="str">
            <v>-</v>
          </cell>
          <cell r="BD146" t="str">
            <v>-</v>
          </cell>
          <cell r="BE146" t="str">
            <v>Bovespa</v>
          </cell>
          <cell r="BF146" t="str">
            <v>FII - Fundos de Investimento Imobiliário</v>
          </cell>
          <cell r="BG146">
            <v>297.58739858000001</v>
          </cell>
        </row>
        <row r="147">
          <cell r="G147" t="str">
            <v>BINR15</v>
          </cell>
          <cell r="H147" t="str">
            <v>35360651000177</v>
          </cell>
          <cell r="I147" t="str">
            <v>Tradicional</v>
          </cell>
          <cell r="J147" t="str">
            <v>https://fnet.bm</v>
          </cell>
          <cell r="K147">
            <v>0</v>
          </cell>
          <cell r="L147" t="str">
            <v>-</v>
          </cell>
          <cell r="M147">
            <v>0</v>
          </cell>
          <cell r="N147">
            <v>0</v>
          </cell>
          <cell r="O147">
            <v>0</v>
          </cell>
          <cell r="P147">
            <v>45462</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v>46022</v>
          </cell>
          <cell r="AC147">
            <v>118.7357149</v>
          </cell>
          <cell r="AD147">
            <v>130041.1373</v>
          </cell>
          <cell r="AE147">
            <v>1095.215011</v>
          </cell>
          <cell r="AF147" t="str">
            <v>-</v>
          </cell>
          <cell r="AG147" t="str">
            <v>-</v>
          </cell>
          <cell r="AH147">
            <v>0</v>
          </cell>
          <cell r="AI147">
            <v>0</v>
          </cell>
          <cell r="AJ147" t="str">
            <v>-</v>
          </cell>
          <cell r="AK147" t="str">
            <v>-</v>
          </cell>
          <cell r="AL147" t="str">
            <v>-</v>
          </cell>
          <cell r="AM147" t="str">
            <v>-</v>
          </cell>
          <cell r="AN147" t="str">
            <v>-</v>
          </cell>
          <cell r="AO147" t="str">
            <v>-</v>
          </cell>
          <cell r="AP147" t="str">
            <v>-</v>
          </cell>
          <cell r="AQ147" t="str">
            <v>-</v>
          </cell>
          <cell r="AR147" t="str">
            <v>-</v>
          </cell>
          <cell r="AS147" t="str">
            <v>-</v>
          </cell>
          <cell r="AT147" t="str">
            <v>-</v>
          </cell>
          <cell r="AU147" t="str">
            <v>-</v>
          </cell>
          <cell r="AV147" t="str">
            <v>-</v>
          </cell>
          <cell r="AW147" t="str">
            <v>-</v>
          </cell>
          <cell r="AX147" t="str">
            <v>-</v>
          </cell>
          <cell r="AY147" t="str">
            <v>-</v>
          </cell>
          <cell r="AZ147" t="str">
            <v>-</v>
          </cell>
          <cell r="BA147" t="str">
            <v>-</v>
          </cell>
          <cell r="BB147" t="str">
            <v>-</v>
          </cell>
          <cell r="BC147" t="str">
            <v>-</v>
          </cell>
          <cell r="BD147" t="str">
            <v>-</v>
          </cell>
          <cell r="BE147" t="str">
            <v>Bovespa</v>
          </cell>
          <cell r="BF147" t="str">
            <v>FII - Fundos de Investimento Imobiliário</v>
          </cell>
          <cell r="BG147">
            <v>0</v>
          </cell>
        </row>
        <row r="148">
          <cell r="G148" t="str">
            <v>BINR16</v>
          </cell>
          <cell r="H148" t="str">
            <v>35360651000177</v>
          </cell>
          <cell r="I148" t="str">
            <v>Tradicional</v>
          </cell>
          <cell r="J148" t="str">
            <v>https://fnet.bm</v>
          </cell>
          <cell r="K148">
            <v>0</v>
          </cell>
          <cell r="L148" t="str">
            <v>-</v>
          </cell>
          <cell r="M148">
            <v>0</v>
          </cell>
          <cell r="N148">
            <v>0</v>
          </cell>
          <cell r="O148">
            <v>0</v>
          </cell>
          <cell r="P148">
            <v>45652</v>
          </cell>
          <cell r="Q148" t="str">
            <v>-</v>
          </cell>
          <cell r="R148">
            <v>119329.39347</v>
          </cell>
          <cell r="S148" t="str">
            <v>-</v>
          </cell>
          <cell r="T148" t="str">
            <v>-</v>
          </cell>
          <cell r="U148" t="str">
            <v>-</v>
          </cell>
          <cell r="V148" t="str">
            <v>-</v>
          </cell>
          <cell r="W148" t="str">
            <v>-</v>
          </cell>
          <cell r="X148" t="str">
            <v>-</v>
          </cell>
          <cell r="Y148" t="str">
            <v>-</v>
          </cell>
          <cell r="Z148" t="str">
            <v>-</v>
          </cell>
          <cell r="AA148" t="str">
            <v>-</v>
          </cell>
          <cell r="AB148">
            <v>46022</v>
          </cell>
          <cell r="AC148">
            <v>118.7357149</v>
          </cell>
          <cell r="AD148">
            <v>130041.1373</v>
          </cell>
          <cell r="AE148">
            <v>1095.215011</v>
          </cell>
          <cell r="AF148" t="str">
            <v>-</v>
          </cell>
          <cell r="AG148">
            <v>0</v>
          </cell>
          <cell r="AH148">
            <v>0</v>
          </cell>
          <cell r="AI148">
            <v>0</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v>0</v>
          </cell>
          <cell r="BB148" t="str">
            <v>-</v>
          </cell>
          <cell r="BC148" t="str">
            <v>-</v>
          </cell>
          <cell r="BD148" t="str">
            <v>-</v>
          </cell>
          <cell r="BE148" t="str">
            <v>Bovespa</v>
          </cell>
          <cell r="BF148" t="str">
            <v>FII - Fundos de Investimento Imobiliário</v>
          </cell>
          <cell r="BG148">
            <v>0</v>
          </cell>
        </row>
        <row r="149">
          <cell r="G149" t="str">
            <v>BTHI11</v>
          </cell>
          <cell r="H149" t="str">
            <v>18308516000163</v>
          </cell>
          <cell r="I149" t="str">
            <v>Tradicional</v>
          </cell>
          <cell r="J149" t="str">
            <v>https://fnet.bm</v>
          </cell>
          <cell r="K149">
            <v>100</v>
          </cell>
          <cell r="L149" t="str">
            <v>-</v>
          </cell>
          <cell r="M149">
            <v>29.99442956</v>
          </cell>
          <cell r="N149">
            <v>40.122443934000003</v>
          </cell>
          <cell r="O149">
            <v>67.066957646999995</v>
          </cell>
          <cell r="P149">
            <v>46041</v>
          </cell>
          <cell r="Q149">
            <v>396488.20111999998</v>
          </cell>
          <cell r="R149">
            <v>363025.00255999999</v>
          </cell>
          <cell r="S149">
            <v>33463.198560999997</v>
          </cell>
          <cell r="T149">
            <v>43.01</v>
          </cell>
          <cell r="U149">
            <v>47.777530222000003</v>
          </cell>
          <cell r="V149">
            <v>90.021396670000001</v>
          </cell>
          <cell r="W149">
            <v>45994</v>
          </cell>
          <cell r="X149">
            <v>35.648317265999999</v>
          </cell>
          <cell r="Y149">
            <v>120.65085619</v>
          </cell>
          <cell r="Z149">
            <v>45804</v>
          </cell>
          <cell r="AA149">
            <v>0.66196603151</v>
          </cell>
          <cell r="AB149">
            <v>46022</v>
          </cell>
          <cell r="AC149">
            <v>9218.5120000000006</v>
          </cell>
          <cell r="AD149">
            <v>598955.50866000005</v>
          </cell>
          <cell r="AE149">
            <v>64.973122415000006</v>
          </cell>
          <cell r="AF149">
            <v>46028</v>
          </cell>
          <cell r="AG149">
            <v>11.952200557999999</v>
          </cell>
          <cell r="AH149">
            <v>4.7067765799999997</v>
          </cell>
          <cell r="AI149">
            <v>0.31</v>
          </cell>
          <cell r="AJ149">
            <v>-4.2093541202999996</v>
          </cell>
          <cell r="AK149">
            <v>-4.3164604127999997</v>
          </cell>
          <cell r="AL149">
            <v>-8.5832085128000006</v>
          </cell>
          <cell r="AM149">
            <v>6.3826374048999996</v>
          </cell>
          <cell r="AN149">
            <v>22.237386006000001</v>
          </cell>
          <cell r="AO149">
            <v>0.24105122102000001</v>
          </cell>
          <cell r="AP149">
            <v>-3.1338738612000001</v>
          </cell>
          <cell r="AQ149">
            <v>-3.370029207</v>
          </cell>
          <cell r="AR149">
            <v>44.51</v>
          </cell>
          <cell r="AS149">
            <v>180.48536557</v>
          </cell>
          <cell r="AT149">
            <v>147.44346487000001</v>
          </cell>
          <cell r="AU149">
            <v>0.24105122102000001</v>
          </cell>
          <cell r="AV149">
            <v>-0.76734279172999997</v>
          </cell>
          <cell r="AW149">
            <v>8.3191022199999995</v>
          </cell>
          <cell r="AX149">
            <v>-4.6374523506000003</v>
          </cell>
          <cell r="AY149">
            <v>8</v>
          </cell>
          <cell r="AZ149">
            <v>5</v>
          </cell>
          <cell r="BA149">
            <v>0.65442263036000003</v>
          </cell>
          <cell r="BB149">
            <v>0.32679210605999998</v>
          </cell>
          <cell r="BC149">
            <v>8.3791501172000002E-2</v>
          </cell>
          <cell r="BD149">
            <v>5.5873894537000002</v>
          </cell>
          <cell r="BE149" t="str">
            <v>Bovespa</v>
          </cell>
          <cell r="BF149" t="str">
            <v>FII - Fundos de Investimento Imobiliário</v>
          </cell>
          <cell r="BG149">
            <v>0.31</v>
          </cell>
        </row>
        <row r="150">
          <cell r="G150" t="str">
            <v>BTYU11</v>
          </cell>
          <cell r="H150" t="str">
            <v>54645216000133</v>
          </cell>
          <cell r="I150" t="str">
            <v>Tradicional</v>
          </cell>
          <cell r="J150" t="str">
            <v>https://fnet.bm</v>
          </cell>
          <cell r="K150">
            <v>100</v>
          </cell>
          <cell r="L150" t="str">
            <v>-</v>
          </cell>
          <cell r="M150">
            <v>4.1689831599999998</v>
          </cell>
          <cell r="N150">
            <v>7.0886657377000004</v>
          </cell>
          <cell r="O150">
            <v>6.7762547058999996</v>
          </cell>
          <cell r="P150">
            <v>46041</v>
          </cell>
          <cell r="Q150">
            <v>297000</v>
          </cell>
          <cell r="R150">
            <v>300000</v>
          </cell>
          <cell r="S150">
            <v>-3000</v>
          </cell>
          <cell r="T150">
            <v>9.9</v>
          </cell>
          <cell r="U150">
            <v>10.023953118</v>
          </cell>
          <cell r="V150">
            <v>98.763430782</v>
          </cell>
          <cell r="W150">
            <v>46021</v>
          </cell>
          <cell r="X150">
            <v>8.145818684</v>
          </cell>
          <cell r="Y150">
            <v>121.53474541999999</v>
          </cell>
          <cell r="Z150">
            <v>45784</v>
          </cell>
          <cell r="AA150">
            <v>0.98039564723999995</v>
          </cell>
          <cell r="AB150">
            <v>46022</v>
          </cell>
          <cell r="AC150">
            <v>30000</v>
          </cell>
          <cell r="AD150">
            <v>302938.92148000002</v>
          </cell>
          <cell r="AE150">
            <v>10.097964049</v>
          </cell>
          <cell r="AF150">
            <v>46036</v>
          </cell>
          <cell r="AG150">
            <v>13.427</v>
          </cell>
          <cell r="AH150">
            <v>1.3427</v>
          </cell>
          <cell r="AI150">
            <v>8.4599999999999995E-2</v>
          </cell>
          <cell r="AJ150">
            <v>-0.40241448695999998</v>
          </cell>
          <cell r="AK150">
            <v>-0.50952077944999996</v>
          </cell>
          <cell r="AL150">
            <v>6.4497105761000002</v>
          </cell>
          <cell r="AM150">
            <v>7.8633094462999997</v>
          </cell>
          <cell r="AN150">
            <v>13.447421898</v>
          </cell>
          <cell r="AO150">
            <v>-1.2365692182000001</v>
          </cell>
          <cell r="AP150">
            <v>-11.923837968000001</v>
          </cell>
          <cell r="AQ150">
            <v>6.5633175243000004</v>
          </cell>
          <cell r="AR150">
            <v>9.2902513078000002</v>
          </cell>
          <cell r="AS150" t="str">
            <v>-</v>
          </cell>
          <cell r="AT150" t="str">
            <v>-</v>
          </cell>
          <cell r="AU150">
            <v>-1.2365692182000001</v>
          </cell>
          <cell r="AV150">
            <v>-2.2449632309999998</v>
          </cell>
          <cell r="AW150">
            <v>8.1695484782999994</v>
          </cell>
          <cell r="AX150">
            <v>-4.0722861740000003</v>
          </cell>
          <cell r="AY150">
            <v>7</v>
          </cell>
          <cell r="AZ150">
            <v>3</v>
          </cell>
          <cell r="BA150">
            <v>0.90191897653999997</v>
          </cell>
          <cell r="BB150">
            <v>2.0171523263999999E-2</v>
          </cell>
          <cell r="BC150">
            <v>1.0058996036999999E-2</v>
          </cell>
          <cell r="BD150">
            <v>0.48967826191000002</v>
          </cell>
          <cell r="BE150" t="str">
            <v>Bovespa</v>
          </cell>
          <cell r="BF150" t="str">
            <v>FII - Fundos de Investimento Imobiliário</v>
          </cell>
          <cell r="BG150">
            <v>8.4599999999999995E-2</v>
          </cell>
        </row>
        <row r="151">
          <cell r="G151" t="str">
            <v>BTSG11</v>
          </cell>
          <cell r="H151" t="str">
            <v>36098375000183</v>
          </cell>
          <cell r="I151" t="str">
            <v>Tradicional</v>
          </cell>
          <cell r="J151" t="str">
            <v>https://fnet.bm</v>
          </cell>
          <cell r="K151">
            <v>3.2786885246000002</v>
          </cell>
          <cell r="L151" t="str">
            <v>-</v>
          </cell>
          <cell r="M151">
            <v>2.3810799999999998E-3</v>
          </cell>
          <cell r="N151">
            <v>4.8175409836000004E-3</v>
          </cell>
          <cell r="O151">
            <v>0</v>
          </cell>
          <cell r="P151">
            <v>45961</v>
          </cell>
          <cell r="Q151" t="str">
            <v>-</v>
          </cell>
          <cell r="R151" t="str">
            <v>-</v>
          </cell>
          <cell r="S151" t="str">
            <v>-</v>
          </cell>
          <cell r="T151" t="str">
            <v>-</v>
          </cell>
          <cell r="U151">
            <v>146.88812959000001</v>
          </cell>
          <cell r="V151" t="str">
            <v>-</v>
          </cell>
          <cell r="W151">
            <v>45926</v>
          </cell>
          <cell r="X151">
            <v>143.91999999999999</v>
          </cell>
          <cell r="Y151" t="str">
            <v>-</v>
          </cell>
          <cell r="Z151">
            <v>45961</v>
          </cell>
          <cell r="AA151" t="str">
            <v>-</v>
          </cell>
          <cell r="AB151">
            <v>46022</v>
          </cell>
          <cell r="AC151">
            <v>775.01499999999999</v>
          </cell>
          <cell r="AD151">
            <v>120940.79626</v>
          </cell>
          <cell r="AE151">
            <v>156.04962001999999</v>
          </cell>
          <cell r="AF151">
            <v>46021</v>
          </cell>
          <cell r="AG151" t="str">
            <v>-</v>
          </cell>
          <cell r="AH151">
            <v>11.7</v>
          </cell>
          <cell r="AI151">
            <v>1</v>
          </cell>
          <cell r="AJ151" t="str">
            <v>-</v>
          </cell>
          <cell r="AK151" t="str">
            <v>-</v>
          </cell>
          <cell r="AL151" t="str">
            <v>-</v>
          </cell>
          <cell r="AM151" t="str">
            <v>-</v>
          </cell>
          <cell r="AN151" t="str">
            <v>-</v>
          </cell>
          <cell r="AO151" t="str">
            <v>-</v>
          </cell>
          <cell r="AP151" t="str">
            <v>-</v>
          </cell>
          <cell r="AQ151" t="str">
            <v>-</v>
          </cell>
          <cell r="AR151" t="str">
            <v>-</v>
          </cell>
          <cell r="AS151" t="str">
            <v>-</v>
          </cell>
          <cell r="AT151" t="str">
            <v>-</v>
          </cell>
          <cell r="AU151" t="str">
            <v>-</v>
          </cell>
          <cell r="AV151" t="str">
            <v>-</v>
          </cell>
          <cell r="AW151">
            <v>1.0036801606000001</v>
          </cell>
          <cell r="AX151">
            <v>-2.0206735578999999</v>
          </cell>
          <cell r="AY151" t="str">
            <v>-</v>
          </cell>
          <cell r="AZ151" t="str">
            <v>-</v>
          </cell>
          <cell r="BA151">
            <v>0.66247101688999999</v>
          </cell>
          <cell r="BB151" t="str">
            <v>-</v>
          </cell>
          <cell r="BC151" t="str">
            <v>-</v>
          </cell>
          <cell r="BD151" t="str">
            <v>-</v>
          </cell>
          <cell r="BE151" t="str">
            <v>Bovespa</v>
          </cell>
          <cell r="BF151" t="str">
            <v>FII - Fundos de Investimento Imobiliário</v>
          </cell>
          <cell r="BG151">
            <v>1</v>
          </cell>
        </row>
        <row r="152">
          <cell r="G152" t="str">
            <v>BTSI11</v>
          </cell>
          <cell r="H152" t="str">
            <v>36930464000144</v>
          </cell>
          <cell r="I152" t="str">
            <v>Tradicional</v>
          </cell>
          <cell r="J152" t="str">
            <v>https://fnet.bm</v>
          </cell>
          <cell r="K152">
            <v>4.9180327868999996</v>
          </cell>
          <cell r="L152" t="str">
            <v>-</v>
          </cell>
          <cell r="M152">
            <v>0.20565091999999999</v>
          </cell>
          <cell r="N152">
            <v>7.1862295082E-3</v>
          </cell>
          <cell r="O152">
            <v>0</v>
          </cell>
          <cell r="P152">
            <v>45982</v>
          </cell>
          <cell r="Q152" t="str">
            <v>-</v>
          </cell>
          <cell r="R152" t="str">
            <v>-</v>
          </cell>
          <cell r="S152" t="str">
            <v>-</v>
          </cell>
          <cell r="T152" t="str">
            <v>-</v>
          </cell>
          <cell r="U152">
            <v>107.97</v>
          </cell>
          <cell r="V152" t="str">
            <v>-</v>
          </cell>
          <cell r="W152">
            <v>45982</v>
          </cell>
          <cell r="X152">
            <v>99.993396038</v>
          </cell>
          <cell r="Y152" t="str">
            <v>-</v>
          </cell>
          <cell r="Z152">
            <v>45797</v>
          </cell>
          <cell r="AA152" t="str">
            <v>-</v>
          </cell>
          <cell r="AB152">
            <v>46022</v>
          </cell>
          <cell r="AC152">
            <v>6373.9610000000002</v>
          </cell>
          <cell r="AD152">
            <v>787999.29974000005</v>
          </cell>
          <cell r="AE152">
            <v>123.62788221</v>
          </cell>
          <cell r="AF152">
            <v>46010</v>
          </cell>
          <cell r="AG152" t="str">
            <v>-</v>
          </cell>
          <cell r="AH152">
            <v>9.49</v>
          </cell>
          <cell r="AI152">
            <v>0.81</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v>7.1736011523000007E-2</v>
          </cell>
          <cell r="AX152">
            <v>-9.0949470177000002E-11</v>
          </cell>
          <cell r="AY152" t="str">
            <v>-</v>
          </cell>
          <cell r="AZ152" t="str">
            <v>-</v>
          </cell>
          <cell r="BA152" t="str">
            <v>-</v>
          </cell>
          <cell r="BB152" t="str">
            <v>-</v>
          </cell>
          <cell r="BC152" t="str">
            <v>-</v>
          </cell>
          <cell r="BD152" t="str">
            <v>-</v>
          </cell>
          <cell r="BE152" t="str">
            <v>Bovespa</v>
          </cell>
          <cell r="BF152" t="str">
            <v>FII - Fundos de Investimento Imobiliário</v>
          </cell>
          <cell r="BG152">
            <v>0</v>
          </cell>
        </row>
        <row r="153">
          <cell r="G153" t="str">
            <v>CXCO11</v>
          </cell>
          <cell r="H153" t="str">
            <v>38658984000175</v>
          </cell>
          <cell r="I153" t="str">
            <v>Tradicional</v>
          </cell>
          <cell r="J153" t="str">
            <v>https://fnet.bm</v>
          </cell>
          <cell r="K153">
            <v>100</v>
          </cell>
          <cell r="L153" t="str">
            <v>-</v>
          </cell>
          <cell r="M153">
            <v>170.26338952</v>
          </cell>
          <cell r="N153">
            <v>325.23900622999997</v>
          </cell>
          <cell r="O153">
            <v>343.06841646999999</v>
          </cell>
          <cell r="P153">
            <v>46041</v>
          </cell>
          <cell r="Q153">
            <v>278639.5</v>
          </cell>
          <cell r="R153">
            <v>218280.69</v>
          </cell>
          <cell r="S153">
            <v>60358.81</v>
          </cell>
          <cell r="T153">
            <v>71</v>
          </cell>
          <cell r="U153">
            <v>71.75</v>
          </cell>
          <cell r="V153">
            <v>98.954703832999996</v>
          </cell>
          <cell r="W153">
            <v>46038</v>
          </cell>
          <cell r="X153">
            <v>46.808321276000001</v>
          </cell>
          <cell r="Y153">
            <v>151.68243181</v>
          </cell>
          <cell r="Z153">
            <v>45705</v>
          </cell>
          <cell r="AA153">
            <v>0.73727040786999998</v>
          </cell>
          <cell r="AB153">
            <v>46022</v>
          </cell>
          <cell r="AC153">
            <v>3924.5</v>
          </cell>
          <cell r="AD153">
            <v>377933.92631000001</v>
          </cell>
          <cell r="AE153">
            <v>96.301166088000002</v>
          </cell>
          <cell r="AF153">
            <v>46021</v>
          </cell>
          <cell r="AG153">
            <v>15.521574973</v>
          </cell>
          <cell r="AH153">
            <v>8.6331000000000007</v>
          </cell>
          <cell r="AI153">
            <v>0.91</v>
          </cell>
          <cell r="AJ153">
            <v>-1.0452961673000001</v>
          </cell>
          <cell r="AK153">
            <v>-1.1524024598</v>
          </cell>
          <cell r="AL153">
            <v>8.5094474567000002</v>
          </cell>
          <cell r="AM153">
            <v>23.572011123999999</v>
          </cell>
          <cell r="AN153">
            <v>47.416610966999997</v>
          </cell>
          <cell r="AO153">
            <v>5.8753355206000002</v>
          </cell>
          <cell r="AP153">
            <v>22.045351101000001</v>
          </cell>
          <cell r="AQ153">
            <v>3.1976744185000001</v>
          </cell>
          <cell r="AR153">
            <v>68.8</v>
          </cell>
          <cell r="AS153" t="str">
            <v>-</v>
          </cell>
          <cell r="AT153" t="str">
            <v>-</v>
          </cell>
          <cell r="AU153">
            <v>5.8753355206000002</v>
          </cell>
          <cell r="AV153">
            <v>4.8669415079</v>
          </cell>
          <cell r="AW153">
            <v>8.2497212930000003</v>
          </cell>
          <cell r="AX153">
            <v>-4.3372875229999996</v>
          </cell>
          <cell r="AY153">
            <v>10</v>
          </cell>
          <cell r="AZ153">
            <v>8</v>
          </cell>
          <cell r="BA153">
            <v>1.3721351024999999</v>
          </cell>
          <cell r="BB153">
            <v>1.9504883989999999</v>
          </cell>
          <cell r="BC153">
            <v>0.79634068739999997</v>
          </cell>
          <cell r="BD153">
            <v>23.810145843000001</v>
          </cell>
          <cell r="BE153" t="str">
            <v>Bovespa</v>
          </cell>
          <cell r="BF153" t="str">
            <v>FII - Fundos de Investimento Imobiliário</v>
          </cell>
          <cell r="BG153">
            <v>0.91</v>
          </cell>
        </row>
        <row r="154">
          <cell r="G154" t="str">
            <v>CCVA11</v>
          </cell>
          <cell r="H154" t="str">
            <v>52713882000136</v>
          </cell>
          <cell r="I154" t="str">
            <v>Tradicional</v>
          </cell>
          <cell r="J154" t="str">
            <v>https://fnet.bm</v>
          </cell>
          <cell r="K154">
            <v>0</v>
          </cell>
          <cell r="L154" t="str">
            <v>-</v>
          </cell>
          <cell r="M154">
            <v>0</v>
          </cell>
          <cell r="N154">
            <v>0</v>
          </cell>
          <cell r="O154">
            <v>0</v>
          </cell>
          <cell r="P154">
            <v>45561</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v>46022</v>
          </cell>
          <cell r="AC154">
            <v>627.72400000000005</v>
          </cell>
          <cell r="AD154">
            <v>63925.511700000003</v>
          </cell>
          <cell r="AE154">
            <v>101.83697245</v>
          </cell>
          <cell r="AF154">
            <v>46036</v>
          </cell>
          <cell r="AG154" t="str">
            <v>-</v>
          </cell>
          <cell r="AH154">
            <v>6.61</v>
          </cell>
          <cell r="AI154">
            <v>0.6</v>
          </cell>
          <cell r="AJ154" t="str">
            <v>-</v>
          </cell>
          <cell r="AK154" t="str">
            <v>-</v>
          </cell>
          <cell r="AL154" t="str">
            <v>-</v>
          </cell>
          <cell r="AM154" t="str">
            <v>-</v>
          </cell>
          <cell r="AN154" t="str">
            <v>-</v>
          </cell>
          <cell r="AO154" t="str">
            <v>-</v>
          </cell>
          <cell r="AP154" t="str">
            <v>-</v>
          </cell>
          <cell r="AQ154" t="str">
            <v>-</v>
          </cell>
          <cell r="AR154" t="str">
            <v>-</v>
          </cell>
          <cell r="AS154" t="str">
            <v>-</v>
          </cell>
          <cell r="AT154" t="str">
            <v>-</v>
          </cell>
          <cell r="AU154" t="str">
            <v>-</v>
          </cell>
          <cell r="AV154" t="str">
            <v>-</v>
          </cell>
          <cell r="AW154" t="str">
            <v>-</v>
          </cell>
          <cell r="AX154" t="str">
            <v>-</v>
          </cell>
          <cell r="AY154" t="str">
            <v>-</v>
          </cell>
          <cell r="AZ154" t="str">
            <v>-</v>
          </cell>
          <cell r="BA154" t="str">
            <v>-</v>
          </cell>
          <cell r="BB154" t="str">
            <v>-</v>
          </cell>
          <cell r="BC154" t="str">
            <v>-</v>
          </cell>
          <cell r="BD154" t="str">
            <v>-</v>
          </cell>
          <cell r="BE154" t="str">
            <v>Bovespa</v>
          </cell>
          <cell r="BF154" t="str">
            <v>FII - Fundos de Investimento Imobiliário</v>
          </cell>
          <cell r="BG154">
            <v>0.6</v>
          </cell>
        </row>
        <row r="155">
          <cell r="G155" t="str">
            <v>CPLG11</v>
          </cell>
          <cell r="H155" t="str">
            <v>52371756000140</v>
          </cell>
          <cell r="I155" t="str">
            <v>Tradicional</v>
          </cell>
          <cell r="J155" t="str">
            <v>https://fnet.bm</v>
          </cell>
          <cell r="K155">
            <v>100</v>
          </cell>
          <cell r="L155" t="str">
            <v>-</v>
          </cell>
          <cell r="M155">
            <v>11668.566258000001</v>
          </cell>
          <cell r="N155">
            <v>25622.714129</v>
          </cell>
          <cell r="O155">
            <v>12961.282257999999</v>
          </cell>
          <cell r="P155">
            <v>46041</v>
          </cell>
          <cell r="Q155">
            <v>564310.92960000003</v>
          </cell>
          <cell r="R155">
            <v>377797.42</v>
          </cell>
          <cell r="S155">
            <v>186513.50959999999</v>
          </cell>
          <cell r="T155">
            <v>12.96</v>
          </cell>
          <cell r="U155">
            <v>13.08</v>
          </cell>
          <cell r="V155">
            <v>99.082568807000001</v>
          </cell>
          <cell r="W155">
            <v>46037</v>
          </cell>
          <cell r="X155">
            <v>9.6226827412000002</v>
          </cell>
          <cell r="Y155">
            <v>134.68177585000001</v>
          </cell>
          <cell r="Z155">
            <v>45678</v>
          </cell>
          <cell r="AA155">
            <v>1.1706526391000001</v>
          </cell>
          <cell r="AB155">
            <v>46022</v>
          </cell>
          <cell r="AC155">
            <v>43542.51</v>
          </cell>
          <cell r="AD155">
            <v>482048.14199999999</v>
          </cell>
          <cell r="AE155">
            <v>11.070747689999999</v>
          </cell>
          <cell r="AF155">
            <v>46030</v>
          </cell>
          <cell r="AG155">
            <v>10.609090909000001</v>
          </cell>
          <cell r="AH155">
            <v>1.167</v>
          </cell>
          <cell r="AI155">
            <v>0.2</v>
          </cell>
          <cell r="AJ155">
            <v>-0.68965517238999996</v>
          </cell>
          <cell r="AK155">
            <v>-0.79676146487999999</v>
          </cell>
          <cell r="AL155">
            <v>2.0167010864999999</v>
          </cell>
          <cell r="AM155">
            <v>10.481001918</v>
          </cell>
          <cell r="AN155">
            <v>31.620826396999998</v>
          </cell>
          <cell r="AO155">
            <v>7.7220077218999997E-2</v>
          </cell>
          <cell r="AP155">
            <v>6.2495665301000001</v>
          </cell>
          <cell r="AQ155">
            <v>-0.30769230761999999</v>
          </cell>
          <cell r="AR155">
            <v>13</v>
          </cell>
          <cell r="AS155" t="str">
            <v>-</v>
          </cell>
          <cell r="AT155" t="str">
            <v>-</v>
          </cell>
          <cell r="AU155">
            <v>7.7220077218999997E-2</v>
          </cell>
          <cell r="AV155">
            <v>-0.93117393553000005</v>
          </cell>
          <cell r="AW155">
            <v>5.6224899598000002</v>
          </cell>
          <cell r="AX155">
            <v>-0.98823605876999998</v>
          </cell>
          <cell r="AY155">
            <v>11</v>
          </cell>
          <cell r="AZ155">
            <v>7</v>
          </cell>
          <cell r="BA155">
            <v>1.5503875969000001</v>
          </cell>
          <cell r="BB155">
            <v>2.2508973535000001</v>
          </cell>
          <cell r="BC155">
            <v>-9.6137540731000004E-2</v>
          </cell>
          <cell r="BD155">
            <v>16.099655476999999</v>
          </cell>
          <cell r="BE155" t="str">
            <v>Bovespa</v>
          </cell>
          <cell r="BF155" t="str">
            <v>FII - Fundos de Investimento Imobiliário</v>
          </cell>
          <cell r="BG155">
            <v>0.2</v>
          </cell>
        </row>
        <row r="156">
          <cell r="G156" t="str">
            <v>CPOF11</v>
          </cell>
          <cell r="H156" t="str">
            <v>48916699000160</v>
          </cell>
          <cell r="I156" t="str">
            <v>Tradicional</v>
          </cell>
          <cell r="J156" t="str">
            <v>https://fnet.bm</v>
          </cell>
          <cell r="K156">
            <v>49.180327869000003</v>
          </cell>
          <cell r="L156" t="str">
            <v>-</v>
          </cell>
          <cell r="M156">
            <v>5291.4232904999999</v>
          </cell>
          <cell r="N156">
            <v>10102.824350000001</v>
          </cell>
          <cell r="O156">
            <v>8610.6550440999999</v>
          </cell>
          <cell r="P156">
            <v>46041</v>
          </cell>
          <cell r="Q156">
            <v>524964.55000000005</v>
          </cell>
          <cell r="R156">
            <v>302164.7144</v>
          </cell>
          <cell r="S156">
            <v>222799.83559999999</v>
          </cell>
          <cell r="T156">
            <v>110</v>
          </cell>
          <cell r="U156">
            <v>110</v>
          </cell>
          <cell r="V156">
            <v>100</v>
          </cell>
          <cell r="W156">
            <v>46041</v>
          </cell>
          <cell r="X156">
            <v>101.55741685</v>
          </cell>
          <cell r="Y156">
            <v>108.31311331000001</v>
          </cell>
          <cell r="Z156">
            <v>45691</v>
          </cell>
          <cell r="AA156">
            <v>1.0258315789000001</v>
          </cell>
          <cell r="AB156">
            <v>46022</v>
          </cell>
          <cell r="AC156">
            <v>4772.4049999999997</v>
          </cell>
          <cell r="AD156">
            <v>511745.35937000002</v>
          </cell>
          <cell r="AE156">
            <v>107.23007778</v>
          </cell>
          <cell r="AF156">
            <v>46038</v>
          </cell>
          <cell r="AG156">
            <v>6.1222585160999996</v>
          </cell>
          <cell r="AH156">
            <v>6.56</v>
          </cell>
          <cell r="AI156">
            <v>0.47</v>
          </cell>
          <cell r="AJ156">
            <v>0.42910618103999998</v>
          </cell>
          <cell r="AK156" t="str">
            <v>-</v>
          </cell>
          <cell r="AL156">
            <v>0.91423076901</v>
          </cell>
          <cell r="AM156">
            <v>1.9972141404999999</v>
          </cell>
          <cell r="AN156">
            <v>9.5766820656</v>
          </cell>
          <cell r="AO156">
            <v>0.42910618103999998</v>
          </cell>
          <cell r="AP156">
            <v>-15.794577801000001</v>
          </cell>
          <cell r="AQ156">
            <v>0.42910618103999998</v>
          </cell>
          <cell r="AR156">
            <v>109.53</v>
          </cell>
          <cell r="AS156" t="str">
            <v>-</v>
          </cell>
          <cell r="AT156" t="str">
            <v>-</v>
          </cell>
          <cell r="AU156">
            <v>0.42910618103999998</v>
          </cell>
          <cell r="AV156">
            <v>-0.57928783171999998</v>
          </cell>
          <cell r="AW156">
            <v>2.0881670532999999</v>
          </cell>
          <cell r="AX156">
            <v>-7.3006022921999994E-2</v>
          </cell>
          <cell r="AY156">
            <v>11</v>
          </cell>
          <cell r="AZ156">
            <v>2</v>
          </cell>
          <cell r="BA156">
            <v>0.42727272726999999</v>
          </cell>
          <cell r="BB156" t="str">
            <v>-</v>
          </cell>
          <cell r="BC156" t="str">
            <v>-</v>
          </cell>
          <cell r="BD156" t="str">
            <v>-</v>
          </cell>
          <cell r="BE156" t="str">
            <v>Bovespa</v>
          </cell>
          <cell r="BF156" t="str">
            <v>FII - Fundos de Investimento Imobiliário</v>
          </cell>
          <cell r="BG156">
            <v>0.47</v>
          </cell>
        </row>
        <row r="157">
          <cell r="G157" t="str">
            <v>CBOP11</v>
          </cell>
          <cell r="H157" t="str">
            <v>17144039000185</v>
          </cell>
          <cell r="I157" t="str">
            <v>Tradicional</v>
          </cell>
          <cell r="J157" t="str">
            <v>https://fnet.bm</v>
          </cell>
          <cell r="K157">
            <v>88.524590164000003</v>
          </cell>
          <cell r="L157" t="str">
            <v>-</v>
          </cell>
          <cell r="M157">
            <v>54.779117239999998</v>
          </cell>
          <cell r="N157">
            <v>151.07269295</v>
          </cell>
          <cell r="O157">
            <v>18.482747059000001</v>
          </cell>
          <cell r="P157">
            <v>46041</v>
          </cell>
          <cell r="Q157">
            <v>56783.95</v>
          </cell>
          <cell r="R157">
            <v>31512.05</v>
          </cell>
          <cell r="S157">
            <v>25271.9</v>
          </cell>
          <cell r="T157">
            <v>40.130000000000003</v>
          </cell>
          <cell r="U157">
            <v>41</v>
          </cell>
          <cell r="V157">
            <v>97.87804878</v>
          </cell>
          <cell r="W157">
            <v>46038</v>
          </cell>
          <cell r="X157">
            <v>19.427034221</v>
          </cell>
          <cell r="Y157">
            <v>206.56781444000001</v>
          </cell>
          <cell r="Z157">
            <v>45712</v>
          </cell>
          <cell r="AA157">
            <v>0.55596753395999998</v>
          </cell>
          <cell r="AB157">
            <v>46022</v>
          </cell>
          <cell r="AC157">
            <v>1415</v>
          </cell>
          <cell r="AD157">
            <v>102135.37037999999</v>
          </cell>
          <cell r="AE157">
            <v>72.180473766999995</v>
          </cell>
          <cell r="AF157">
            <v>46021</v>
          </cell>
          <cell r="AG157">
            <v>7.1845532105999999</v>
          </cell>
          <cell r="AH157">
            <v>1.6</v>
          </cell>
          <cell r="AI157">
            <v>0.5</v>
          </cell>
          <cell r="AJ157">
            <v>-2.1219512195000001</v>
          </cell>
          <cell r="AK157">
            <v>-2.2290575119999998</v>
          </cell>
          <cell r="AL157">
            <v>22.834404653</v>
          </cell>
          <cell r="AM157">
            <v>57.675883720999998</v>
          </cell>
          <cell r="AN157">
            <v>91.245759164999996</v>
          </cell>
          <cell r="AO157">
            <v>22.834404653</v>
          </cell>
          <cell r="AP157">
            <v>65.874499298000003</v>
          </cell>
          <cell r="AQ157">
            <v>4.4780005208000002</v>
          </cell>
          <cell r="AR157">
            <v>38.409999999999997</v>
          </cell>
          <cell r="AS157">
            <v>-19.574149644999999</v>
          </cell>
          <cell r="AT157">
            <v>-52.616050352999999</v>
          </cell>
          <cell r="AU157">
            <v>22.834404653</v>
          </cell>
          <cell r="AV157">
            <v>21.82601064</v>
          </cell>
          <cell r="AW157">
            <v>34.538152611000001</v>
          </cell>
          <cell r="AX157">
            <v>-21.956295526000002</v>
          </cell>
          <cell r="AY157">
            <v>9</v>
          </cell>
          <cell r="AZ157">
            <v>7</v>
          </cell>
          <cell r="BA157">
            <v>1.5073861923</v>
          </cell>
          <cell r="BB157">
            <v>1.8351594861</v>
          </cell>
          <cell r="BC157">
            <v>-1.1661940466</v>
          </cell>
          <cell r="BD157">
            <v>110.1057753</v>
          </cell>
          <cell r="BE157" t="str">
            <v>Bovespa</v>
          </cell>
          <cell r="BF157" t="str">
            <v>FII - Fundos de Investimento Imobiliário</v>
          </cell>
          <cell r="BG157">
            <v>0.5</v>
          </cell>
        </row>
        <row r="158">
          <cell r="G158" t="str">
            <v>CNES11</v>
          </cell>
          <cell r="H158" t="str">
            <v>13551286000145</v>
          </cell>
          <cell r="I158" t="str">
            <v>Tradicional</v>
          </cell>
          <cell r="J158" t="str">
            <v>https://fnet.bm</v>
          </cell>
          <cell r="K158">
            <v>100</v>
          </cell>
          <cell r="L158" t="str">
            <v>-</v>
          </cell>
          <cell r="M158">
            <v>157.53444275999999</v>
          </cell>
          <cell r="N158">
            <v>258.06524770999999</v>
          </cell>
          <cell r="O158">
            <v>80.863391176999997</v>
          </cell>
          <cell r="P158">
            <v>46041</v>
          </cell>
          <cell r="Q158">
            <v>60418.640249999997</v>
          </cell>
          <cell r="R158">
            <v>37206.95925</v>
          </cell>
          <cell r="S158">
            <v>23211.681</v>
          </cell>
          <cell r="T158">
            <v>1.77</v>
          </cell>
          <cell r="U158">
            <v>1.9190142279</v>
          </cell>
          <cell r="V158">
            <v>92.234855492999998</v>
          </cell>
          <cell r="W158">
            <v>45992</v>
          </cell>
          <cell r="X158">
            <v>0.93384218878000003</v>
          </cell>
          <cell r="Y158">
            <v>189.53951977</v>
          </cell>
          <cell r="Z158">
            <v>45707</v>
          </cell>
          <cell r="AA158">
            <v>0.27175022650000002</v>
          </cell>
          <cell r="AB158">
            <v>46022</v>
          </cell>
          <cell r="AC158">
            <v>34134.824999999997</v>
          </cell>
          <cell r="AD158">
            <v>222331.51754</v>
          </cell>
          <cell r="AE158">
            <v>6.5133340376</v>
          </cell>
          <cell r="AF158">
            <v>46009</v>
          </cell>
          <cell r="AG158">
            <v>8.1339016514000004</v>
          </cell>
          <cell r="AH158">
            <v>8.8659528000000001E-2</v>
          </cell>
          <cell r="AI158">
            <v>0</v>
          </cell>
          <cell r="AJ158">
            <v>0</v>
          </cell>
          <cell r="AK158">
            <v>-0.10710629248</v>
          </cell>
          <cell r="AL158">
            <v>1.1428571428000001</v>
          </cell>
          <cell r="AM158">
            <v>18.390206246000002</v>
          </cell>
          <cell r="AN158">
            <v>74.543752764000004</v>
          </cell>
          <cell r="AO158">
            <v>0</v>
          </cell>
          <cell r="AP158">
            <v>49.172492898000002</v>
          </cell>
          <cell r="AQ158">
            <v>-4.8387096774999998</v>
          </cell>
          <cell r="AR158">
            <v>1.86</v>
          </cell>
          <cell r="AS158">
            <v>-54.103470004000002</v>
          </cell>
          <cell r="AT158">
            <v>-87.145370712000002</v>
          </cell>
          <cell r="AU158">
            <v>0</v>
          </cell>
          <cell r="AV158">
            <v>-1.0083940128</v>
          </cell>
          <cell r="AW158">
            <v>25.087896487999998</v>
          </cell>
          <cell r="AX158">
            <v>-6.1544126053000001</v>
          </cell>
          <cell r="AY158">
            <v>6</v>
          </cell>
          <cell r="AZ158">
            <v>5</v>
          </cell>
          <cell r="BA158">
            <v>0</v>
          </cell>
          <cell r="BB158">
            <v>1.7771727423000001</v>
          </cell>
          <cell r="BC158">
            <v>1.6069949862999999</v>
          </cell>
          <cell r="BD158">
            <v>53.292680457000003</v>
          </cell>
          <cell r="BE158" t="str">
            <v>Bovespa</v>
          </cell>
          <cell r="BF158" t="str">
            <v>FII - Fundos de Investimento Imobiliário</v>
          </cell>
          <cell r="BG158">
            <v>0</v>
          </cell>
        </row>
        <row r="159">
          <cell r="G159" t="str">
            <v>CJCT11</v>
          </cell>
          <cell r="H159" t="str">
            <v>10347985000180</v>
          </cell>
          <cell r="I159" t="str">
            <v>Tradicional</v>
          </cell>
          <cell r="J159" t="str">
            <v>https://fnet.bm</v>
          </cell>
          <cell r="K159">
            <v>62.295081967000002</v>
          </cell>
          <cell r="L159" t="str">
            <v>-</v>
          </cell>
          <cell r="M159">
            <v>322.67286636</v>
          </cell>
          <cell r="N159">
            <v>353.78245278999998</v>
          </cell>
          <cell r="O159">
            <v>12.776478823</v>
          </cell>
          <cell r="P159">
            <v>46038</v>
          </cell>
          <cell r="Q159">
            <v>200960</v>
          </cell>
          <cell r="R159">
            <v>166357.20000000001</v>
          </cell>
          <cell r="S159">
            <v>34602.800000000003</v>
          </cell>
          <cell r="T159">
            <v>64</v>
          </cell>
          <cell r="U159">
            <v>64.161224281000003</v>
          </cell>
          <cell r="V159">
            <v>99.748720067999997</v>
          </cell>
          <cell r="W159">
            <v>45961</v>
          </cell>
          <cell r="X159">
            <v>51.733382298000002</v>
          </cell>
          <cell r="Y159">
            <v>123.71122311000001</v>
          </cell>
          <cell r="Z159">
            <v>45688</v>
          </cell>
          <cell r="AA159">
            <v>0.86890598967999999</v>
          </cell>
          <cell r="AB159">
            <v>46022</v>
          </cell>
          <cell r="AC159">
            <v>3140</v>
          </cell>
          <cell r="AD159">
            <v>231279.33561000001</v>
          </cell>
          <cell r="AE159">
            <v>73.655839365999995</v>
          </cell>
          <cell r="AF159">
            <v>46021</v>
          </cell>
          <cell r="AG159">
            <v>4.8886372215999998</v>
          </cell>
          <cell r="AH159">
            <v>2.59</v>
          </cell>
          <cell r="AI159">
            <v>0.42</v>
          </cell>
          <cell r="AJ159" t="str">
            <v>-</v>
          </cell>
          <cell r="AK159" t="str">
            <v>-</v>
          </cell>
          <cell r="AL159">
            <v>0.67641969489999998</v>
          </cell>
          <cell r="AM159">
            <v>6.2732674950999998</v>
          </cell>
          <cell r="AN159">
            <v>26.069628841</v>
          </cell>
          <cell r="AO159" t="str">
            <v>-</v>
          </cell>
          <cell r="AP159">
            <v>0.69836897382999996</v>
          </cell>
          <cell r="AQ159">
            <v>0</v>
          </cell>
          <cell r="AR159">
            <v>64</v>
          </cell>
          <cell r="AS159">
            <v>49.833490339999997</v>
          </cell>
          <cell r="AT159">
            <v>16.791589632000001</v>
          </cell>
          <cell r="AU159" t="str">
            <v>-</v>
          </cell>
          <cell r="AV159" t="str">
            <v>-</v>
          </cell>
          <cell r="AW159">
            <v>8.9612676055999998</v>
          </cell>
          <cell r="AX159">
            <v>-3.0748663101</v>
          </cell>
          <cell r="AY159">
            <v>8</v>
          </cell>
          <cell r="AZ159">
            <v>5</v>
          </cell>
          <cell r="BA159">
            <v>0.66141732283999999</v>
          </cell>
          <cell r="BB159">
            <v>0.50623343639999996</v>
          </cell>
          <cell r="BC159">
            <v>0.64190467679999996</v>
          </cell>
          <cell r="BD159">
            <v>4.3415393098999999</v>
          </cell>
          <cell r="BE159" t="str">
            <v>Bovespa</v>
          </cell>
          <cell r="BF159" t="str">
            <v>FII - Fundos de Investimento Imobiliário</v>
          </cell>
          <cell r="BG159">
            <v>0.42</v>
          </cell>
        </row>
        <row r="160">
          <cell r="G160" t="str">
            <v>CIXF11</v>
          </cell>
          <cell r="H160" t="str">
            <v>59255025000189</v>
          </cell>
          <cell r="I160" t="str">
            <v>-</v>
          </cell>
          <cell r="J160" t="str">
            <v>https://fnet.bm</v>
          </cell>
          <cell r="K160">
            <v>18.032786885</v>
          </cell>
          <cell r="L160" t="str">
            <v>-</v>
          </cell>
          <cell r="M160" t="str">
            <v>-</v>
          </cell>
          <cell r="N160">
            <v>0.59755032786999995</v>
          </cell>
          <cell r="O160">
            <v>1.3472941176E-2</v>
          </cell>
          <cell r="P160">
            <v>46027</v>
          </cell>
          <cell r="Q160">
            <v>8556.0182399999994</v>
          </cell>
          <cell r="R160" t="str">
            <v>-</v>
          </cell>
          <cell r="S160" t="str">
            <v>-</v>
          </cell>
          <cell r="T160" t="str">
            <v>-</v>
          </cell>
          <cell r="U160" t="str">
            <v>-</v>
          </cell>
          <cell r="V160" t="str">
            <v>-</v>
          </cell>
          <cell r="W160" t="str">
            <v>-</v>
          </cell>
          <cell r="X160" t="str">
            <v>-</v>
          </cell>
          <cell r="Y160" t="str">
            <v>-</v>
          </cell>
          <cell r="Z160" t="str">
            <v>-</v>
          </cell>
          <cell r="AA160">
            <v>19.543005827999998</v>
          </cell>
          <cell r="AB160">
            <v>46022</v>
          </cell>
          <cell r="AC160">
            <v>74.712000000000003</v>
          </cell>
          <cell r="AD160">
            <v>437.80462</v>
          </cell>
          <cell r="AE160">
            <v>5.8598969376000003</v>
          </cell>
          <cell r="AF160" t="str">
            <v>-</v>
          </cell>
          <cell r="AG160" t="str">
            <v>-</v>
          </cell>
          <cell r="AH160" t="str">
            <v>-</v>
          </cell>
          <cell r="AI160">
            <v>0</v>
          </cell>
          <cell r="AJ160" t="str">
            <v>-</v>
          </cell>
          <cell r="AK160" t="str">
            <v>-</v>
          </cell>
          <cell r="AL160" t="str">
            <v>-</v>
          </cell>
          <cell r="AM160" t="str">
            <v>-</v>
          </cell>
          <cell r="AN160" t="str">
            <v>-</v>
          </cell>
          <cell r="AO160" t="str">
            <v>-</v>
          </cell>
          <cell r="AP160" t="str">
            <v>-</v>
          </cell>
          <cell r="AQ160" t="str">
            <v>-</v>
          </cell>
          <cell r="AR160" t="str">
            <v>-</v>
          </cell>
          <cell r="AS160" t="str">
            <v>-</v>
          </cell>
          <cell r="AT160" t="str">
            <v>-</v>
          </cell>
          <cell r="AU160" t="str">
            <v>-</v>
          </cell>
          <cell r="AV160" t="str">
            <v>-</v>
          </cell>
          <cell r="AW160">
            <v>1.9902912622</v>
          </cell>
          <cell r="AX160">
            <v>1.0411152285</v>
          </cell>
          <cell r="AY160" t="str">
            <v>-</v>
          </cell>
          <cell r="AZ160" t="str">
            <v>-</v>
          </cell>
          <cell r="BA160">
            <v>0</v>
          </cell>
          <cell r="BB160" t="str">
            <v>-</v>
          </cell>
          <cell r="BC160" t="str">
            <v>-</v>
          </cell>
          <cell r="BD160" t="str">
            <v>-</v>
          </cell>
          <cell r="BE160" t="str">
            <v>Bovespa</v>
          </cell>
          <cell r="BF160" t="str">
            <v>FII - Fundos de Investimento Imobiliário</v>
          </cell>
          <cell r="BG160">
            <v>0</v>
          </cell>
        </row>
        <row r="161">
          <cell r="G161" t="str">
            <v>IBBP11</v>
          </cell>
          <cell r="H161" t="str">
            <v>52551605000174</v>
          </cell>
          <cell r="I161" t="str">
            <v>Tradicional</v>
          </cell>
          <cell r="J161" t="str">
            <v>https://fnet.bm</v>
          </cell>
          <cell r="K161">
            <v>100</v>
          </cell>
          <cell r="L161" t="str">
            <v>-</v>
          </cell>
          <cell r="M161">
            <v>15.10290528</v>
          </cell>
          <cell r="N161">
            <v>25.630712951</v>
          </cell>
          <cell r="O161">
            <v>29.609375293999999</v>
          </cell>
          <cell r="P161">
            <v>46041</v>
          </cell>
          <cell r="Q161">
            <v>358341.10858</v>
          </cell>
          <cell r="R161">
            <v>267127.36330000003</v>
          </cell>
          <cell r="S161">
            <v>91213.745276000001</v>
          </cell>
          <cell r="T161">
            <v>8.8000000000000007</v>
          </cell>
          <cell r="U161">
            <v>13.937376479999999</v>
          </cell>
          <cell r="V161">
            <v>63.13957302</v>
          </cell>
          <cell r="W161">
            <v>45960</v>
          </cell>
          <cell r="X161">
            <v>6.6849387143000003</v>
          </cell>
          <cell r="Y161">
            <v>131.63920232999999</v>
          </cell>
          <cell r="Z161">
            <v>45896</v>
          </cell>
          <cell r="AA161">
            <v>0.69945763970999997</v>
          </cell>
          <cell r="AB161">
            <v>46022</v>
          </cell>
          <cell r="AC161">
            <v>40720.580520000003</v>
          </cell>
          <cell r="AD161">
            <v>512312.80956999998</v>
          </cell>
          <cell r="AE161">
            <v>12.581176471999999</v>
          </cell>
          <cell r="AF161">
            <v>46030</v>
          </cell>
          <cell r="AG161">
            <v>9.9434285714000001</v>
          </cell>
          <cell r="AH161">
            <v>0.87004999999999999</v>
          </cell>
          <cell r="AI161">
            <v>8.0199999999999994E-2</v>
          </cell>
          <cell r="AJ161">
            <v>0</v>
          </cell>
          <cell r="AK161">
            <v>-0.10710629248</v>
          </cell>
          <cell r="AL161">
            <v>-0.2345747158</v>
          </cell>
          <cell r="AM161">
            <v>15.917780211</v>
          </cell>
          <cell r="AN161">
            <v>11.753594129</v>
          </cell>
          <cell r="AO161">
            <v>-0.90264676028000002</v>
          </cell>
          <cell r="AP161">
            <v>-13.617665736999999</v>
          </cell>
          <cell r="AQ161">
            <v>-2.1134593992999999</v>
          </cell>
          <cell r="AR161">
            <v>8.99</v>
          </cell>
          <cell r="AS161" t="str">
            <v>-</v>
          </cell>
          <cell r="AT161" t="str">
            <v>-</v>
          </cell>
          <cell r="AU161">
            <v>-0.90264676028000002</v>
          </cell>
          <cell r="AV161">
            <v>-1.9110407730000001</v>
          </cell>
          <cell r="AW161">
            <v>14.117303904</v>
          </cell>
          <cell r="AX161">
            <v>-8.1709745940000005</v>
          </cell>
          <cell r="AY161">
            <v>7</v>
          </cell>
          <cell r="AZ161">
            <v>6</v>
          </cell>
          <cell r="BA161">
            <v>0.90112359550999999</v>
          </cell>
          <cell r="BB161">
            <v>1.2080158363E-2</v>
          </cell>
          <cell r="BC161">
            <v>-0.71535235936999997</v>
          </cell>
          <cell r="BD161">
            <v>9.3090333991000005</v>
          </cell>
          <cell r="BE161" t="str">
            <v>Bovespa</v>
          </cell>
          <cell r="BF161" t="str">
            <v>FII - Fundos de Investimento Imobiliário</v>
          </cell>
          <cell r="BG161">
            <v>8.0199999999999994E-2</v>
          </cell>
        </row>
        <row r="162">
          <cell r="G162" t="str">
            <v>SPVJ11</v>
          </cell>
          <cell r="H162" t="str">
            <v>27538422000171</v>
          </cell>
          <cell r="I162" t="str">
            <v>-</v>
          </cell>
          <cell r="J162" t="str">
            <v>https://fnet.bm</v>
          </cell>
          <cell r="K162">
            <v>0</v>
          </cell>
          <cell r="L162" t="str">
            <v>-</v>
          </cell>
          <cell r="M162" t="str">
            <v>-</v>
          </cell>
          <cell r="N162" t="str">
            <v>-</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v>46022</v>
          </cell>
          <cell r="AC162">
            <v>6312.09</v>
          </cell>
          <cell r="AD162">
            <v>153779.91219</v>
          </cell>
          <cell r="AE162">
            <v>24.362756580999999</v>
          </cell>
          <cell r="AF162">
            <v>46021</v>
          </cell>
          <cell r="AG162" t="str">
            <v>-</v>
          </cell>
          <cell r="AH162" t="str">
            <v>-</v>
          </cell>
          <cell r="AI162" t="str">
            <v>-</v>
          </cell>
          <cell r="AJ162" t="str">
            <v>-</v>
          </cell>
          <cell r="AK162" t="str">
            <v>-</v>
          </cell>
          <cell r="AL162" t="str">
            <v>-</v>
          </cell>
          <cell r="AM162" t="str">
            <v>-</v>
          </cell>
          <cell r="AN162" t="str">
            <v>-</v>
          </cell>
          <cell r="AO162" t="str">
            <v>-</v>
          </cell>
          <cell r="AP162" t="str">
            <v>-</v>
          </cell>
          <cell r="AQ162" t="str">
            <v>-</v>
          </cell>
          <cell r="AR162" t="str">
            <v>-</v>
          </cell>
          <cell r="AS162" t="str">
            <v>-</v>
          </cell>
          <cell r="AT162" t="str">
            <v>-</v>
          </cell>
          <cell r="AU162" t="str">
            <v>-</v>
          </cell>
          <cell r="AV162" t="str">
            <v>-</v>
          </cell>
          <cell r="AW162" t="str">
            <v>-</v>
          </cell>
          <cell r="AX162" t="str">
            <v>-</v>
          </cell>
          <cell r="AY162" t="str">
            <v>-</v>
          </cell>
          <cell r="AZ162" t="str">
            <v>-</v>
          </cell>
          <cell r="BA162" t="str">
            <v>-</v>
          </cell>
          <cell r="BB162" t="str">
            <v>-</v>
          </cell>
          <cell r="BC162" t="str">
            <v>-</v>
          </cell>
          <cell r="BD162" t="str">
            <v>-</v>
          </cell>
          <cell r="BE162" t="str">
            <v>Bovespa</v>
          </cell>
          <cell r="BF162" t="str">
            <v>FII - Fundos de Investimento Imobiliário</v>
          </cell>
          <cell r="BG162" t="str">
            <v>-</v>
          </cell>
        </row>
        <row r="163">
          <cell r="G163" t="str">
            <v>ROOF11</v>
          </cell>
          <cell r="H163" t="str">
            <v>38456598000109</v>
          </cell>
          <cell r="I163" t="str">
            <v>Tradicional</v>
          </cell>
          <cell r="J163" t="str">
            <v>https://fnet.bm</v>
          </cell>
          <cell r="K163">
            <v>6.5573770492000003</v>
          </cell>
          <cell r="L163" t="str">
            <v>-</v>
          </cell>
          <cell r="M163">
            <v>0.28603304000000002</v>
          </cell>
          <cell r="N163">
            <v>2.7007540984E-2</v>
          </cell>
          <cell r="O163">
            <v>2.0588235294000001E-2</v>
          </cell>
          <cell r="P163">
            <v>46017</v>
          </cell>
          <cell r="Q163">
            <v>27123.25</v>
          </cell>
          <cell r="R163" t="str">
            <v>-</v>
          </cell>
          <cell r="S163" t="str">
            <v>-</v>
          </cell>
          <cell r="T163" t="str">
            <v>-</v>
          </cell>
          <cell r="U163">
            <v>350</v>
          </cell>
          <cell r="V163" t="str">
            <v>-</v>
          </cell>
          <cell r="W163">
            <v>46017</v>
          </cell>
          <cell r="X163">
            <v>283.50525604000001</v>
          </cell>
          <cell r="Y163" t="str">
            <v>-</v>
          </cell>
          <cell r="Z163">
            <v>45875</v>
          </cell>
          <cell r="AA163">
            <v>1.167996984</v>
          </cell>
          <cell r="AB163">
            <v>46022</v>
          </cell>
          <cell r="AC163">
            <v>77.495000000000005</v>
          </cell>
          <cell r="AD163">
            <v>23222.02058</v>
          </cell>
          <cell r="AE163">
            <v>299.65830801999999</v>
          </cell>
          <cell r="AF163">
            <v>45077</v>
          </cell>
          <cell r="AG163" t="str">
            <v>-</v>
          </cell>
          <cell r="AH163">
            <v>0</v>
          </cell>
          <cell r="AI163">
            <v>0</v>
          </cell>
          <cell r="AJ163" t="str">
            <v>-</v>
          </cell>
          <cell r="AK163" t="str">
            <v>-</v>
          </cell>
          <cell r="AL163" t="str">
            <v>-</v>
          </cell>
          <cell r="AM163" t="str">
            <v>-</v>
          </cell>
          <cell r="AN163" t="str">
            <v>-</v>
          </cell>
          <cell r="AO163" t="str">
            <v>-</v>
          </cell>
          <cell r="AP163" t="str">
            <v>-</v>
          </cell>
          <cell r="AQ163" t="str">
            <v>-</v>
          </cell>
          <cell r="AR163" t="str">
            <v>-</v>
          </cell>
          <cell r="AS163" t="str">
            <v>-</v>
          </cell>
          <cell r="AT163" t="str">
            <v>-</v>
          </cell>
          <cell r="AU163" t="str">
            <v>-</v>
          </cell>
          <cell r="AV163" t="str">
            <v>-</v>
          </cell>
          <cell r="AW163">
            <v>18.289225585000001</v>
          </cell>
          <cell r="AX163">
            <v>-8</v>
          </cell>
          <cell r="AY163" t="str">
            <v>-</v>
          </cell>
          <cell r="AZ163" t="str">
            <v>-</v>
          </cell>
          <cell r="BA163" t="str">
            <v>-</v>
          </cell>
          <cell r="BB163" t="str">
            <v>-</v>
          </cell>
          <cell r="BC163" t="str">
            <v>-</v>
          </cell>
          <cell r="BD163" t="str">
            <v>-</v>
          </cell>
          <cell r="BE163" t="str">
            <v>Bovespa</v>
          </cell>
          <cell r="BF163" t="str">
            <v>FII - Fundos de Investimento Imobiliário</v>
          </cell>
          <cell r="BG163">
            <v>0</v>
          </cell>
        </row>
        <row r="164">
          <cell r="G164" t="str">
            <v>LRDI11</v>
          </cell>
          <cell r="H164" t="str">
            <v>41088534000107</v>
          </cell>
          <cell r="I164" t="str">
            <v>Tradicional</v>
          </cell>
          <cell r="J164" t="str">
            <v>https://fnet.bm</v>
          </cell>
          <cell r="K164">
            <v>45.901639344000003</v>
          </cell>
          <cell r="L164" t="str">
            <v>-</v>
          </cell>
          <cell r="M164">
            <v>0.54707680000000003</v>
          </cell>
          <cell r="N164">
            <v>1.4842495082</v>
          </cell>
          <cell r="O164">
            <v>0.51311588235000005</v>
          </cell>
          <cell r="P164">
            <v>46037</v>
          </cell>
          <cell r="Q164">
            <v>74048.800000000003</v>
          </cell>
          <cell r="R164">
            <v>32326.080180000001</v>
          </cell>
          <cell r="S164">
            <v>41722.719819999998</v>
          </cell>
          <cell r="T164">
            <v>200</v>
          </cell>
          <cell r="U164">
            <v>200</v>
          </cell>
          <cell r="V164">
            <v>100</v>
          </cell>
          <cell r="W164">
            <v>46037</v>
          </cell>
          <cell r="X164">
            <v>54.562394523999998</v>
          </cell>
          <cell r="Y164">
            <v>366.55282771999998</v>
          </cell>
          <cell r="Z164">
            <v>45730</v>
          </cell>
          <cell r="AA164">
            <v>2.610655628</v>
          </cell>
          <cell r="AB164">
            <v>46022</v>
          </cell>
          <cell r="AC164">
            <v>370.24400000000003</v>
          </cell>
          <cell r="AD164">
            <v>28364.062730000001</v>
          </cell>
          <cell r="AE164">
            <v>76.609108398999993</v>
          </cell>
          <cell r="AF164">
            <v>45980</v>
          </cell>
          <cell r="AG164">
            <v>37.290679906999998</v>
          </cell>
          <cell r="AH164">
            <v>32.599512375000003</v>
          </cell>
          <cell r="AI164">
            <v>0</v>
          </cell>
          <cell r="AJ164" t="str">
            <v>-</v>
          </cell>
          <cell r="AK164" t="str">
            <v>-</v>
          </cell>
          <cell r="AL164">
            <v>0.50251256289000001</v>
          </cell>
          <cell r="AM164" t="str">
            <v>-</v>
          </cell>
          <cell r="AN164" t="str">
            <v>-</v>
          </cell>
          <cell r="AO164">
            <v>0.50251256289000001</v>
          </cell>
          <cell r="AP164" t="str">
            <v>-</v>
          </cell>
          <cell r="AQ164">
            <v>0</v>
          </cell>
          <cell r="AR164" t="str">
            <v>-</v>
          </cell>
          <cell r="AS164" t="str">
            <v>-</v>
          </cell>
          <cell r="AT164" t="str">
            <v>-</v>
          </cell>
          <cell r="AU164">
            <v>0.50251256289000001</v>
          </cell>
          <cell r="AV164">
            <v>-0.50588144986000005</v>
          </cell>
          <cell r="AW164">
            <v>135.00263533</v>
          </cell>
          <cell r="AX164">
            <v>-0.50000000001</v>
          </cell>
          <cell r="AY164" t="str">
            <v>-</v>
          </cell>
          <cell r="AZ164" t="str">
            <v>-</v>
          </cell>
          <cell r="BA164">
            <v>0</v>
          </cell>
          <cell r="BB164" t="str">
            <v>-</v>
          </cell>
          <cell r="BC164" t="str">
            <v>-</v>
          </cell>
          <cell r="BD164" t="str">
            <v>-</v>
          </cell>
          <cell r="BE164" t="str">
            <v>Bovespa</v>
          </cell>
          <cell r="BF164" t="str">
            <v>FII - Fundos de Investimento Imobiliário</v>
          </cell>
          <cell r="BG164">
            <v>0</v>
          </cell>
        </row>
        <row r="165">
          <cell r="G165" t="str">
            <v>ALZC11</v>
          </cell>
          <cell r="H165" t="str">
            <v>40011324000140</v>
          </cell>
          <cell r="I165" t="str">
            <v>Tradicional</v>
          </cell>
          <cell r="J165" t="str">
            <v>https://fnet.bm</v>
          </cell>
          <cell r="K165">
            <v>100</v>
          </cell>
          <cell r="L165" t="str">
            <v>-</v>
          </cell>
          <cell r="M165">
            <v>310.28157712000001</v>
          </cell>
          <cell r="N165">
            <v>430.95974589999997</v>
          </cell>
          <cell r="O165">
            <v>418.22482706</v>
          </cell>
          <cell r="P165">
            <v>46041</v>
          </cell>
          <cell r="Q165">
            <v>152050.40964999999</v>
          </cell>
          <cell r="R165">
            <v>62599.192000000003</v>
          </cell>
          <cell r="S165">
            <v>89451.217650000006</v>
          </cell>
          <cell r="T165">
            <v>7.69</v>
          </cell>
          <cell r="U165">
            <v>7.8654082999000003</v>
          </cell>
          <cell r="V165">
            <v>97.769876741000004</v>
          </cell>
          <cell r="W165">
            <v>45793</v>
          </cell>
          <cell r="X165">
            <v>5.9232539407000004</v>
          </cell>
          <cell r="Y165">
            <v>129.82728879999999</v>
          </cell>
          <cell r="Z165">
            <v>45709</v>
          </cell>
          <cell r="AA165">
            <v>0.81781901880999996</v>
          </cell>
          <cell r="AB165">
            <v>46022</v>
          </cell>
          <cell r="AC165">
            <v>19772.485000000001</v>
          </cell>
          <cell r="AD165">
            <v>185921.83129999999</v>
          </cell>
          <cell r="AE165">
            <v>9.4030584066999996</v>
          </cell>
          <cell r="AF165">
            <v>46038</v>
          </cell>
          <cell r="AG165">
            <v>13.563452852999999</v>
          </cell>
          <cell r="AH165">
            <v>1.2478376625000001</v>
          </cell>
          <cell r="AI165">
            <v>0.107</v>
          </cell>
          <cell r="AJ165">
            <v>0.48347053453</v>
          </cell>
          <cell r="AK165">
            <v>0.37636424204000002</v>
          </cell>
          <cell r="AL165">
            <v>1.795265189</v>
          </cell>
          <cell r="AM165">
            <v>5.3665437394</v>
          </cell>
          <cell r="AN165">
            <v>-2.1595996468999998</v>
          </cell>
          <cell r="AO165">
            <v>0.61312662546999996</v>
          </cell>
          <cell r="AP165">
            <v>-27.530859513999999</v>
          </cell>
          <cell r="AQ165">
            <v>0.48347053453</v>
          </cell>
          <cell r="AR165">
            <v>7.6529999999999996</v>
          </cell>
          <cell r="AS165" t="str">
            <v>-</v>
          </cell>
          <cell r="AT165" t="str">
            <v>-</v>
          </cell>
          <cell r="AU165">
            <v>0.61312662546999996</v>
          </cell>
          <cell r="AV165">
            <v>-0.39526738727999999</v>
          </cell>
          <cell r="AW165">
            <v>10.923476077</v>
          </cell>
          <cell r="AX165">
            <v>-19.569732193</v>
          </cell>
          <cell r="AY165">
            <v>7</v>
          </cell>
          <cell r="AZ165">
            <v>5</v>
          </cell>
          <cell r="BA165">
            <v>1.3968668407</v>
          </cell>
          <cell r="BB165">
            <v>-0.34847992878</v>
          </cell>
          <cell r="BC165">
            <v>-0.88993943710000001</v>
          </cell>
          <cell r="BD165">
            <v>-1.0707065265</v>
          </cell>
          <cell r="BE165" t="str">
            <v>Bovespa</v>
          </cell>
          <cell r="BF165" t="str">
            <v>FII - Fundos de Investimento Imobiliário</v>
          </cell>
          <cell r="BG165">
            <v>0.107</v>
          </cell>
        </row>
        <row r="166">
          <cell r="G166" t="str">
            <v>AURB11</v>
          </cell>
          <cell r="H166" t="str">
            <v>41076823000188</v>
          </cell>
          <cell r="I166" t="str">
            <v>Tradicional</v>
          </cell>
          <cell r="J166" t="str">
            <v>https://fnet.bm</v>
          </cell>
          <cell r="K166">
            <v>4.9180327868999996</v>
          </cell>
          <cell r="L166" t="str">
            <v>-</v>
          </cell>
          <cell r="M166">
            <v>218.34861816</v>
          </cell>
          <cell r="N166">
            <v>67.564622951000004</v>
          </cell>
          <cell r="O166">
            <v>235.29070587999999</v>
          </cell>
          <cell r="P166">
            <v>46041</v>
          </cell>
          <cell r="Q166">
            <v>87948.18</v>
          </cell>
          <cell r="R166">
            <v>64477.36464</v>
          </cell>
          <cell r="S166">
            <v>23470.815360000001</v>
          </cell>
          <cell r="T166">
            <v>81</v>
          </cell>
          <cell r="U166">
            <v>82.188153937999999</v>
          </cell>
          <cell r="V166">
            <v>98.554348916999999</v>
          </cell>
          <cell r="W166">
            <v>45762</v>
          </cell>
          <cell r="X166">
            <v>64.764265303000002</v>
          </cell>
          <cell r="Y166">
            <v>125.06897069999999</v>
          </cell>
          <cell r="Z166">
            <v>45810</v>
          </cell>
          <cell r="AA166">
            <v>0.99940126000999996</v>
          </cell>
          <cell r="AB166">
            <v>46022</v>
          </cell>
          <cell r="AC166">
            <v>1085.78</v>
          </cell>
          <cell r="AD166">
            <v>88000.869640000004</v>
          </cell>
          <cell r="AE166">
            <v>81.048526995000003</v>
          </cell>
          <cell r="AF166">
            <v>46036</v>
          </cell>
          <cell r="AG166">
            <v>3.3659551323999999</v>
          </cell>
          <cell r="AH166">
            <v>2.415409403</v>
          </cell>
          <cell r="AI166">
            <v>0.45</v>
          </cell>
          <cell r="AJ166" t="str">
            <v>-</v>
          </cell>
          <cell r="AK166" t="str">
            <v>-</v>
          </cell>
          <cell r="AL166" t="str">
            <v>-</v>
          </cell>
          <cell r="AM166">
            <v>1.5993675082000001</v>
          </cell>
          <cell r="AN166" t="str">
            <v>-</v>
          </cell>
          <cell r="AO166" t="str">
            <v>-</v>
          </cell>
          <cell r="AP166" t="str">
            <v>-</v>
          </cell>
          <cell r="AQ166">
            <v>0.55865921785999995</v>
          </cell>
          <cell r="AR166">
            <v>80.55</v>
          </cell>
          <cell r="AS166" t="str">
            <v>-</v>
          </cell>
          <cell r="AT166" t="str">
            <v>-</v>
          </cell>
          <cell r="AU166" t="str">
            <v>-</v>
          </cell>
          <cell r="AV166" t="str">
            <v>-</v>
          </cell>
          <cell r="AW166">
            <v>6.7220910663</v>
          </cell>
          <cell r="AX166">
            <v>-14.352941176</v>
          </cell>
          <cell r="AY166" t="str">
            <v>-</v>
          </cell>
          <cell r="AZ166" t="str">
            <v>-</v>
          </cell>
          <cell r="BA166" t="str">
            <v>-</v>
          </cell>
          <cell r="BB166" t="str">
            <v>-</v>
          </cell>
          <cell r="BC166" t="str">
            <v>-</v>
          </cell>
          <cell r="BD166" t="str">
            <v>-</v>
          </cell>
          <cell r="BE166" t="str">
            <v>Bovespa</v>
          </cell>
          <cell r="BF166" t="str">
            <v>FII - Fundos de Investimento Imobiliário</v>
          </cell>
          <cell r="BG166">
            <v>0.45</v>
          </cell>
        </row>
        <row r="167">
          <cell r="G167" t="str">
            <v>APXM11</v>
          </cell>
          <cell r="H167" t="str">
            <v>43010485000107</v>
          </cell>
          <cell r="I167" t="str">
            <v>Tradicional</v>
          </cell>
          <cell r="J167" t="str">
            <v>https://fnet.bm</v>
          </cell>
          <cell r="K167">
            <v>100</v>
          </cell>
          <cell r="L167" t="str">
            <v>-</v>
          </cell>
          <cell r="M167">
            <v>287.38053084000001</v>
          </cell>
          <cell r="N167">
            <v>293.12709081999998</v>
          </cell>
          <cell r="O167">
            <v>130.23556647000001</v>
          </cell>
          <cell r="P167">
            <v>46041</v>
          </cell>
          <cell r="Q167">
            <v>229160.50200000001</v>
          </cell>
          <cell r="R167">
            <v>275813.05358000001</v>
          </cell>
          <cell r="S167">
            <v>-46652.551579999999</v>
          </cell>
          <cell r="T167">
            <v>81</v>
          </cell>
          <cell r="U167">
            <v>98.991454997000005</v>
          </cell>
          <cell r="V167">
            <v>81.825244413999997</v>
          </cell>
          <cell r="W167">
            <v>45779</v>
          </cell>
          <cell r="X167">
            <v>69.710222459999997</v>
          </cell>
          <cell r="Y167">
            <v>116.19529695999999</v>
          </cell>
          <cell r="Z167">
            <v>45992</v>
          </cell>
          <cell r="AA167">
            <v>0.65503963275999999</v>
          </cell>
          <cell r="AB167">
            <v>46022</v>
          </cell>
          <cell r="AC167">
            <v>2829.1419999999998</v>
          </cell>
          <cell r="AD167">
            <v>349842.19357</v>
          </cell>
          <cell r="AE167">
            <v>123.65663991</v>
          </cell>
          <cell r="AF167">
            <v>46008</v>
          </cell>
          <cell r="AG167">
            <v>4.1309286295999996</v>
          </cell>
          <cell r="AH167">
            <v>4.0272423210000001</v>
          </cell>
          <cell r="AI167">
            <v>0</v>
          </cell>
          <cell r="AJ167">
            <v>-3.4449874835999998</v>
          </cell>
          <cell r="AK167">
            <v>-3.5520937761</v>
          </cell>
          <cell r="AL167">
            <v>-2.2565463979999998</v>
          </cell>
          <cell r="AM167">
            <v>9.4238565100000002</v>
          </cell>
          <cell r="AN167">
            <v>-12.915564978000001</v>
          </cell>
          <cell r="AO167">
            <v>-9.9499722068000001</v>
          </cell>
          <cell r="AP167">
            <v>-38.286824846000002</v>
          </cell>
          <cell r="AQ167">
            <v>-3.4449874835999998</v>
          </cell>
          <cell r="AR167">
            <v>83.89</v>
          </cell>
          <cell r="AS167" t="str">
            <v>-</v>
          </cell>
          <cell r="AT167" t="str">
            <v>-</v>
          </cell>
          <cell r="AU167">
            <v>-9.9499722068000001</v>
          </cell>
          <cell r="AV167">
            <v>-10.958366219</v>
          </cell>
          <cell r="AW167">
            <v>20.447942411</v>
          </cell>
          <cell r="AX167">
            <v>-14.504510188999999</v>
          </cell>
          <cell r="AY167">
            <v>5</v>
          </cell>
          <cell r="AZ167">
            <v>1</v>
          </cell>
          <cell r="BA167">
            <v>0</v>
          </cell>
          <cell r="BB167">
            <v>-0.36839595690999999</v>
          </cell>
          <cell r="BC167">
            <v>1.607754251</v>
          </cell>
          <cell r="BD167">
            <v>-37.126098253999999</v>
          </cell>
          <cell r="BE167" t="str">
            <v>Bovespa</v>
          </cell>
          <cell r="BF167" t="str">
            <v>FII - Fundos de Investimento Imobiliário</v>
          </cell>
          <cell r="BG167">
            <v>0</v>
          </cell>
        </row>
        <row r="168">
          <cell r="G168" t="str">
            <v>APXR11</v>
          </cell>
          <cell r="H168" t="str">
            <v>52446271000179</v>
          </cell>
          <cell r="I168" t="str">
            <v>Tradicional</v>
          </cell>
          <cell r="J168" t="str">
            <v>https://fnet.bm</v>
          </cell>
          <cell r="K168">
            <v>27.868852458999999</v>
          </cell>
          <cell r="L168" t="str">
            <v>-</v>
          </cell>
          <cell r="M168">
            <v>1.9037246400000001</v>
          </cell>
          <cell r="N168">
            <v>1.1327893442999999</v>
          </cell>
          <cell r="O168">
            <v>4.1176470588000003E-2</v>
          </cell>
          <cell r="P168">
            <v>46038</v>
          </cell>
          <cell r="Q168">
            <v>10956.7</v>
          </cell>
          <cell r="R168">
            <v>10956.7</v>
          </cell>
          <cell r="S168">
            <v>0</v>
          </cell>
          <cell r="T168">
            <v>100</v>
          </cell>
          <cell r="U168">
            <v>100.05</v>
          </cell>
          <cell r="V168">
            <v>99.950024987000006</v>
          </cell>
          <cell r="W168">
            <v>46009</v>
          </cell>
          <cell r="X168">
            <v>62</v>
          </cell>
          <cell r="Y168">
            <v>161.29032258000001</v>
          </cell>
          <cell r="Z168">
            <v>45821</v>
          </cell>
          <cell r="AA168">
            <v>1.2803333467</v>
          </cell>
          <cell r="AB168">
            <v>46022</v>
          </cell>
          <cell r="AC168">
            <v>109.56699999999999</v>
          </cell>
          <cell r="AD168">
            <v>8557.6932199999992</v>
          </cell>
          <cell r="AE168">
            <v>78.104659432000005</v>
          </cell>
          <cell r="AF168" t="str">
            <v>-</v>
          </cell>
          <cell r="AG168">
            <v>0</v>
          </cell>
          <cell r="AH168">
            <v>0</v>
          </cell>
          <cell r="AI168">
            <v>0</v>
          </cell>
          <cell r="AJ168" t="str">
            <v>-</v>
          </cell>
          <cell r="AK168" t="str">
            <v>-</v>
          </cell>
          <cell r="AL168">
            <v>-4.9975012552999999E-2</v>
          </cell>
          <cell r="AM168" t="str">
            <v>-</v>
          </cell>
          <cell r="AN168">
            <v>0</v>
          </cell>
          <cell r="AO168" t="str">
            <v>-</v>
          </cell>
          <cell r="AP168">
            <v>-25.371259866999999</v>
          </cell>
          <cell r="AQ168">
            <v>0</v>
          </cell>
          <cell r="AR168">
            <v>100</v>
          </cell>
          <cell r="AS168" t="str">
            <v>-</v>
          </cell>
          <cell r="AT168" t="str">
            <v>-</v>
          </cell>
          <cell r="AU168" t="str">
            <v>-</v>
          </cell>
          <cell r="AV168" t="str">
            <v>-</v>
          </cell>
          <cell r="AW168">
            <v>4.7120418848999996</v>
          </cell>
          <cell r="AX168">
            <v>-2.54107562</v>
          </cell>
          <cell r="AY168">
            <v>2</v>
          </cell>
          <cell r="AZ168">
            <v>2</v>
          </cell>
          <cell r="BA168">
            <v>0</v>
          </cell>
          <cell r="BB168" t="str">
            <v>-</v>
          </cell>
          <cell r="BC168" t="str">
            <v>-</v>
          </cell>
          <cell r="BD168" t="str">
            <v>-</v>
          </cell>
          <cell r="BE168" t="str">
            <v>Bovespa</v>
          </cell>
          <cell r="BF168" t="str">
            <v>FII - Fundos de Investimento Imobiliário</v>
          </cell>
          <cell r="BG168">
            <v>0</v>
          </cell>
        </row>
        <row r="169">
          <cell r="G169" t="str">
            <v>BBFI11</v>
          </cell>
          <cell r="H169" t="str">
            <v>07000400000146</v>
          </cell>
          <cell r="I169" t="str">
            <v>Tradicional</v>
          </cell>
          <cell r="J169" t="str">
            <v>https://fnet.bm</v>
          </cell>
          <cell r="K169">
            <v>44.262295082000001</v>
          </cell>
          <cell r="L169" t="str">
            <v>-</v>
          </cell>
          <cell r="M169">
            <v>52.402927839999997</v>
          </cell>
          <cell r="N169">
            <v>78.564482131000005</v>
          </cell>
          <cell r="O169">
            <v>0</v>
          </cell>
          <cell r="P169">
            <v>45987</v>
          </cell>
          <cell r="Q169" t="str">
            <v>-</v>
          </cell>
          <cell r="R169">
            <v>49069.8</v>
          </cell>
          <cell r="S169" t="str">
            <v>-</v>
          </cell>
          <cell r="T169" t="str">
            <v>-</v>
          </cell>
          <cell r="U169">
            <v>5.9230769243000001</v>
          </cell>
          <cell r="V169" t="str">
            <v>-</v>
          </cell>
          <cell r="W169">
            <v>45987</v>
          </cell>
          <cell r="X169">
            <v>2.7497578580000002</v>
          </cell>
          <cell r="Y169" t="str">
            <v>-</v>
          </cell>
          <cell r="Z169">
            <v>45716</v>
          </cell>
          <cell r="AA169" t="str">
            <v>-</v>
          </cell>
          <cell r="AB169">
            <v>46022</v>
          </cell>
          <cell r="AC169">
            <v>130</v>
          </cell>
          <cell r="AD169">
            <v>8376.3393300000007</v>
          </cell>
          <cell r="AE169">
            <v>64.433379462000005</v>
          </cell>
          <cell r="AF169">
            <v>45987</v>
          </cell>
          <cell r="AG169">
            <v>95.671021034999995</v>
          </cell>
          <cell r="AH169">
            <v>361.11983600000002</v>
          </cell>
          <cell r="AI169">
            <v>0</v>
          </cell>
          <cell r="AJ169" t="str">
            <v>-</v>
          </cell>
          <cell r="AK169" t="str">
            <v>-</v>
          </cell>
          <cell r="AL169" t="str">
            <v>-</v>
          </cell>
          <cell r="AM169" t="str">
            <v>-</v>
          </cell>
          <cell r="AN169" t="str">
            <v>-</v>
          </cell>
          <cell r="AO169" t="str">
            <v>-</v>
          </cell>
          <cell r="AP169" t="str">
            <v>-</v>
          </cell>
          <cell r="AQ169" t="str">
            <v>-</v>
          </cell>
          <cell r="AR169" t="str">
            <v>-</v>
          </cell>
          <cell r="AS169" t="str">
            <v>-</v>
          </cell>
          <cell r="AT169" t="str">
            <v>-</v>
          </cell>
          <cell r="AU169" t="str">
            <v>-</v>
          </cell>
          <cell r="AV169" t="str">
            <v>-</v>
          </cell>
          <cell r="AW169">
            <v>70</v>
          </cell>
          <cell r="AX169">
            <v>-19.200332041999999</v>
          </cell>
          <cell r="AY169" t="str">
            <v>-</v>
          </cell>
          <cell r="AZ169" t="str">
            <v>-</v>
          </cell>
          <cell r="BA169">
            <v>0</v>
          </cell>
          <cell r="BB169" t="str">
            <v>-</v>
          </cell>
          <cell r="BC169" t="str">
            <v>-</v>
          </cell>
          <cell r="BD169" t="str">
            <v>-</v>
          </cell>
          <cell r="BE169" t="str">
            <v>Bovespa</v>
          </cell>
          <cell r="BF169" t="str">
            <v>FII - Fundos de Investimento Imobiliário</v>
          </cell>
          <cell r="BG169">
            <v>0</v>
          </cell>
        </row>
        <row r="170">
          <cell r="G170" t="str">
            <v>BMLC11</v>
          </cell>
          <cell r="H170" t="str">
            <v>14376247000111</v>
          </cell>
          <cell r="I170" t="str">
            <v>Tradicional</v>
          </cell>
          <cell r="J170" t="str">
            <v>https://fnet.bm</v>
          </cell>
          <cell r="K170">
            <v>96.721311474999993</v>
          </cell>
          <cell r="L170" t="str">
            <v>-</v>
          </cell>
          <cell r="M170">
            <v>224.52621651999999</v>
          </cell>
          <cell r="N170">
            <v>72.152751803000001</v>
          </cell>
          <cell r="O170">
            <v>15.853498235</v>
          </cell>
          <cell r="P170">
            <v>46041</v>
          </cell>
          <cell r="Q170">
            <v>99331.313450000001</v>
          </cell>
          <cell r="R170">
            <v>97534.184450000001</v>
          </cell>
          <cell r="S170">
            <v>1797.1289999999999</v>
          </cell>
          <cell r="T170">
            <v>99.49</v>
          </cell>
          <cell r="U170">
            <v>103</v>
          </cell>
          <cell r="V170">
            <v>96.592233010000001</v>
          </cell>
          <cell r="W170">
            <v>46034</v>
          </cell>
          <cell r="X170">
            <v>87.814557886000003</v>
          </cell>
          <cell r="Y170">
            <v>113.29556555000001</v>
          </cell>
          <cell r="Z170">
            <v>45728</v>
          </cell>
          <cell r="AA170">
            <v>0.90260175513999996</v>
          </cell>
          <cell r="AB170">
            <v>46022</v>
          </cell>
          <cell r="AC170">
            <v>998.40499999999997</v>
          </cell>
          <cell r="AD170">
            <v>110049.98925</v>
          </cell>
          <cell r="AE170">
            <v>110.2257994</v>
          </cell>
          <cell r="AF170">
            <v>46030</v>
          </cell>
          <cell r="AG170">
            <v>8.6191012386000008</v>
          </cell>
          <cell r="AH170">
            <v>8.42</v>
          </cell>
          <cell r="AI170">
            <v>0.72</v>
          </cell>
          <cell r="AJ170">
            <v>0.49494949490000001</v>
          </cell>
          <cell r="AK170">
            <v>0.38784320240999998</v>
          </cell>
          <cell r="AL170">
            <v>4.0618099329000001</v>
          </cell>
          <cell r="AM170">
            <v>7.6077388481000003</v>
          </cell>
          <cell r="AN170">
            <v>11.163221485999999</v>
          </cell>
          <cell r="AO170">
            <v>3.1619548747000001</v>
          </cell>
          <cell r="AP170">
            <v>-14.20803838</v>
          </cell>
          <cell r="AQ170">
            <v>-3.4077669902999999</v>
          </cell>
          <cell r="AR170">
            <v>103</v>
          </cell>
          <cell r="AS170">
            <v>89.978820933999998</v>
          </cell>
          <cell r="AT170">
            <v>56.936920225999998</v>
          </cell>
          <cell r="AU170">
            <v>3.1619548747000001</v>
          </cell>
          <cell r="AV170">
            <v>2.1535608619</v>
          </cell>
          <cell r="AW170">
            <v>9.4116056947000004</v>
          </cell>
          <cell r="AX170">
            <v>-3.8751666479</v>
          </cell>
          <cell r="AY170">
            <v>7</v>
          </cell>
          <cell r="AZ170">
            <v>4</v>
          </cell>
          <cell r="BA170">
            <v>0.74766355139999996</v>
          </cell>
          <cell r="BB170">
            <v>-0.10059837383</v>
          </cell>
          <cell r="BC170">
            <v>-5.1318565136999998E-2</v>
          </cell>
          <cell r="BD170">
            <v>-0.93797593319999994</v>
          </cell>
          <cell r="BE170" t="str">
            <v>Bovespa</v>
          </cell>
          <cell r="BF170" t="str">
            <v>FII - Fundos de Investimento Imobiliário</v>
          </cell>
          <cell r="BG170">
            <v>0.72</v>
          </cell>
        </row>
        <row r="171">
          <cell r="G171" t="str">
            <v>LLAO11</v>
          </cell>
          <cell r="H171" t="str">
            <v>41218404000133</v>
          </cell>
          <cell r="I171" t="str">
            <v>Tradicional</v>
          </cell>
          <cell r="J171" t="str">
            <v>https://fnet.bm</v>
          </cell>
          <cell r="K171">
            <v>0</v>
          </cell>
          <cell r="L171" t="str">
            <v>-</v>
          </cell>
          <cell r="M171">
            <v>2.288E-4</v>
          </cell>
          <cell r="N171">
            <v>0</v>
          </cell>
          <cell r="O171">
            <v>0</v>
          </cell>
          <cell r="P171">
            <v>45814</v>
          </cell>
          <cell r="Q171" t="str">
            <v>-</v>
          </cell>
          <cell r="R171">
            <v>23322.421200000001</v>
          </cell>
          <cell r="S171" t="str">
            <v>-</v>
          </cell>
          <cell r="T171" t="str">
            <v>-</v>
          </cell>
          <cell r="U171">
            <v>57.2</v>
          </cell>
          <cell r="V171" t="str">
            <v>-</v>
          </cell>
          <cell r="W171">
            <v>45814</v>
          </cell>
          <cell r="X171">
            <v>57.2</v>
          </cell>
          <cell r="Y171" t="str">
            <v>-</v>
          </cell>
          <cell r="Z171">
            <v>45814</v>
          </cell>
          <cell r="AA171" t="str">
            <v>-</v>
          </cell>
          <cell r="AB171">
            <v>46022</v>
          </cell>
          <cell r="AC171">
            <v>361.14</v>
          </cell>
          <cell r="AD171">
            <v>18617.445110000001</v>
          </cell>
          <cell r="AE171">
            <v>51.551877693000002</v>
          </cell>
          <cell r="AF171">
            <v>45288</v>
          </cell>
          <cell r="AG171">
            <v>0</v>
          </cell>
          <cell r="AH171">
            <v>0</v>
          </cell>
          <cell r="AI171">
            <v>0</v>
          </cell>
          <cell r="AJ171" t="str">
            <v>-</v>
          </cell>
          <cell r="AK171" t="str">
            <v>-</v>
          </cell>
          <cell r="AL171" t="str">
            <v>-</v>
          </cell>
          <cell r="AM171" t="str">
            <v>-</v>
          </cell>
          <cell r="AN171" t="str">
            <v>-</v>
          </cell>
          <cell r="AO171" t="str">
            <v>-</v>
          </cell>
          <cell r="AP171" t="str">
            <v>-</v>
          </cell>
          <cell r="AQ171" t="str">
            <v>-</v>
          </cell>
          <cell r="AR171" t="str">
            <v>-</v>
          </cell>
          <cell r="AS171" t="str">
            <v>-</v>
          </cell>
          <cell r="AT171" t="str">
            <v>-</v>
          </cell>
          <cell r="AU171" t="str">
            <v>-</v>
          </cell>
          <cell r="AV171" t="str">
            <v>-</v>
          </cell>
          <cell r="AW171" t="str">
            <v>-</v>
          </cell>
          <cell r="AX171" t="str">
            <v>-</v>
          </cell>
          <cell r="AY171" t="str">
            <v>-</v>
          </cell>
          <cell r="AZ171" t="str">
            <v>-</v>
          </cell>
          <cell r="BA171" t="str">
            <v>-</v>
          </cell>
          <cell r="BB171" t="str">
            <v>-</v>
          </cell>
          <cell r="BC171" t="str">
            <v>-</v>
          </cell>
          <cell r="BD171" t="str">
            <v>-</v>
          </cell>
          <cell r="BE171" t="str">
            <v>Bovespa</v>
          </cell>
          <cell r="BF171" t="str">
            <v>FII - Fundos de Investimento Imobiliário</v>
          </cell>
          <cell r="BG171">
            <v>0</v>
          </cell>
        </row>
        <row r="172">
          <cell r="G172" t="str">
            <v>BTRA11</v>
          </cell>
          <cell r="H172" t="str">
            <v>41076607000132</v>
          </cell>
          <cell r="I172" t="str">
            <v>Tradicional</v>
          </cell>
          <cell r="J172" t="str">
            <v>https://fnet.bm</v>
          </cell>
          <cell r="K172">
            <v>100</v>
          </cell>
          <cell r="L172" t="str">
            <v>-</v>
          </cell>
          <cell r="M172">
            <v>211.09647107999999</v>
          </cell>
          <cell r="N172">
            <v>211.40994474999999</v>
          </cell>
          <cell r="O172">
            <v>200.93753294000001</v>
          </cell>
          <cell r="P172">
            <v>46041</v>
          </cell>
          <cell r="Q172">
            <v>223776.81909</v>
          </cell>
          <cell r="R172">
            <v>151371.50941</v>
          </cell>
          <cell r="S172">
            <v>72405.309680000006</v>
          </cell>
          <cell r="T172">
            <v>66.510000000000005</v>
          </cell>
          <cell r="U172">
            <v>66.650000000000006</v>
          </cell>
          <cell r="V172">
            <v>99.789947487000006</v>
          </cell>
          <cell r="W172">
            <v>46029</v>
          </cell>
          <cell r="X172">
            <v>40.412154774999998</v>
          </cell>
          <cell r="Y172">
            <v>164.57919745000001</v>
          </cell>
          <cell r="Z172">
            <v>45694</v>
          </cell>
          <cell r="AA172">
            <v>0.58675730093</v>
          </cell>
          <cell r="AB172">
            <v>46022</v>
          </cell>
          <cell r="AC172">
            <v>3364.5590000000002</v>
          </cell>
          <cell r="AD172">
            <v>381378.84051000001</v>
          </cell>
          <cell r="AE172">
            <v>113.35180643</v>
          </cell>
          <cell r="AF172">
            <v>46010</v>
          </cell>
          <cell r="AG172">
            <v>10.780173371</v>
          </cell>
          <cell r="AH172">
            <v>4.8499999999999996</v>
          </cell>
          <cell r="AI172">
            <v>0.4</v>
          </cell>
          <cell r="AJ172">
            <v>0.69644208924999995</v>
          </cell>
          <cell r="AK172">
            <v>0.58933579676000003</v>
          </cell>
          <cell r="AL172">
            <v>10.006615944</v>
          </cell>
          <cell r="AM172">
            <v>17.026848284</v>
          </cell>
          <cell r="AN172">
            <v>61.715509590000003</v>
          </cell>
          <cell r="AO172">
            <v>8.6587158961000004</v>
          </cell>
          <cell r="AP172">
            <v>36.344249722999997</v>
          </cell>
          <cell r="AQ172">
            <v>4.7401574803999997</v>
          </cell>
          <cell r="AR172">
            <v>63.5</v>
          </cell>
          <cell r="AS172" t="str">
            <v>-</v>
          </cell>
          <cell r="AT172" t="str">
            <v>-</v>
          </cell>
          <cell r="AU172">
            <v>8.6587158961000004</v>
          </cell>
          <cell r="AV172">
            <v>7.6503218834000002</v>
          </cell>
          <cell r="AW172">
            <v>17.904522849999999</v>
          </cell>
          <cell r="AX172">
            <v>-3.4403806296999999</v>
          </cell>
          <cell r="AY172">
            <v>9</v>
          </cell>
          <cell r="AZ172">
            <v>7</v>
          </cell>
          <cell r="BA172">
            <v>0.65724613868000004</v>
          </cell>
          <cell r="BB172">
            <v>1.9974853453999999</v>
          </cell>
          <cell r="BC172">
            <v>1.5916721782000001</v>
          </cell>
          <cell r="BD172">
            <v>27.530532896</v>
          </cell>
          <cell r="BE172" t="str">
            <v>Bovespa</v>
          </cell>
          <cell r="BF172" t="str">
            <v>FII - Fundos de Investimento Imobiliário</v>
          </cell>
          <cell r="BG172">
            <v>0</v>
          </cell>
        </row>
        <row r="173">
          <cell r="G173" t="str">
            <v>CPUR11</v>
          </cell>
          <cell r="H173" t="str">
            <v>34691520000100</v>
          </cell>
          <cell r="I173" t="str">
            <v>Tradicional</v>
          </cell>
          <cell r="J173" t="str">
            <v>https://fnet.bm</v>
          </cell>
          <cell r="K173">
            <v>100</v>
          </cell>
          <cell r="L173" t="str">
            <v>-</v>
          </cell>
          <cell r="M173">
            <v>10441.641159999999</v>
          </cell>
          <cell r="N173">
            <v>18704.244182999999</v>
          </cell>
          <cell r="O173">
            <v>10200.353518</v>
          </cell>
          <cell r="P173">
            <v>46041</v>
          </cell>
          <cell r="Q173">
            <v>732518.04599999997</v>
          </cell>
          <cell r="R173">
            <v>599651.12430999998</v>
          </cell>
          <cell r="S173">
            <v>132866.92168999999</v>
          </cell>
          <cell r="T173">
            <v>10.8</v>
          </cell>
          <cell r="U173">
            <v>10.93954504</v>
          </cell>
          <cell r="V173">
            <v>98.724398132000005</v>
          </cell>
          <cell r="W173">
            <v>46027</v>
          </cell>
          <cell r="X173">
            <v>9.0925857197000006</v>
          </cell>
          <cell r="Y173">
            <v>118.77809385</v>
          </cell>
          <cell r="Z173">
            <v>45680</v>
          </cell>
          <cell r="AA173">
            <v>1.1020380665</v>
          </cell>
          <cell r="AB173">
            <v>46022</v>
          </cell>
          <cell r="AC173">
            <v>67825.744999999995</v>
          </cell>
          <cell r="AD173">
            <v>664693.95952999999</v>
          </cell>
          <cell r="AE173">
            <v>9.8000244528000007</v>
          </cell>
          <cell r="AF173">
            <v>46038</v>
          </cell>
          <cell r="AG173">
            <v>10.958772769999999</v>
          </cell>
          <cell r="AH173">
            <v>1.143</v>
          </cell>
          <cell r="AI173">
            <v>0.1</v>
          </cell>
          <cell r="AJ173">
            <v>-0.82644628092000005</v>
          </cell>
          <cell r="AK173">
            <v>-0.93355257340999998</v>
          </cell>
          <cell r="AL173">
            <v>5.6121468384000002</v>
          </cell>
          <cell r="AM173">
            <v>6.4078246603000002</v>
          </cell>
          <cell r="AN173">
            <v>17.411519428999998</v>
          </cell>
          <cell r="AO173">
            <v>8.4238326234999994E-2</v>
          </cell>
          <cell r="AP173">
            <v>-7.9597404380999999</v>
          </cell>
          <cell r="AQ173">
            <v>2.5322065258999999</v>
          </cell>
          <cell r="AR173">
            <v>10.533275704999999</v>
          </cell>
          <cell r="AS173">
            <v>65.365345267999999</v>
          </cell>
          <cell r="AT173">
            <v>32.323444559999999</v>
          </cell>
          <cell r="AU173">
            <v>8.4238326234999994E-2</v>
          </cell>
          <cell r="AV173">
            <v>-0.92415568652000002</v>
          </cell>
          <cell r="AW173">
            <v>4.3800604819000002</v>
          </cell>
          <cell r="AX173">
            <v>-3.5312900993</v>
          </cell>
          <cell r="AY173">
            <v>11</v>
          </cell>
          <cell r="AZ173">
            <v>6</v>
          </cell>
          <cell r="BA173">
            <v>0.96899224805999995</v>
          </cell>
          <cell r="BB173">
            <v>0.31266062427000002</v>
          </cell>
          <cell r="BC173">
            <v>0.46017382900999998</v>
          </cell>
          <cell r="BD173">
            <v>-1.7560058807000001</v>
          </cell>
          <cell r="BE173" t="str">
            <v>Bovespa</v>
          </cell>
          <cell r="BF173" t="str">
            <v>FII - Fundos de Investimento Imobiliário</v>
          </cell>
          <cell r="BG173">
            <v>0.1</v>
          </cell>
        </row>
        <row r="174">
          <cell r="G174" t="str">
            <v>CPFF11</v>
          </cell>
          <cell r="H174" t="str">
            <v>34081611000123</v>
          </cell>
          <cell r="I174" t="str">
            <v>Tradicional</v>
          </cell>
          <cell r="J174" t="str">
            <v>https://fnet.bm</v>
          </cell>
          <cell r="K174">
            <v>0</v>
          </cell>
          <cell r="L174" t="str">
            <v>-</v>
          </cell>
          <cell r="M174">
            <v>427.38023184000002</v>
          </cell>
          <cell r="N174">
            <v>0</v>
          </cell>
          <cell r="O174">
            <v>0</v>
          </cell>
          <cell r="P174">
            <v>45733</v>
          </cell>
          <cell r="Q174" t="str">
            <v>-</v>
          </cell>
          <cell r="R174">
            <v>149635.66714000001</v>
          </cell>
          <cell r="S174" t="str">
            <v>-</v>
          </cell>
          <cell r="T174" t="str">
            <v>-</v>
          </cell>
          <cell r="U174">
            <v>71.67</v>
          </cell>
          <cell r="V174" t="str">
            <v>-</v>
          </cell>
          <cell r="W174">
            <v>45713</v>
          </cell>
          <cell r="X174">
            <v>56.294615632000003</v>
          </cell>
          <cell r="Y174" t="str">
            <v>-</v>
          </cell>
          <cell r="Z174">
            <v>45684</v>
          </cell>
          <cell r="AA174" t="str">
            <v>-</v>
          </cell>
          <cell r="AB174">
            <v>45808</v>
          </cell>
          <cell r="AC174">
            <v>1079.6959999999999</v>
          </cell>
          <cell r="AD174">
            <v>67464.811289999998</v>
          </cell>
          <cell r="AE174">
            <v>62.485006233</v>
          </cell>
          <cell r="AF174">
            <v>45698</v>
          </cell>
          <cell r="AG174">
            <v>0.85309674117000001</v>
          </cell>
          <cell r="AH174">
            <v>0.5</v>
          </cell>
          <cell r="AI174">
            <v>0</v>
          </cell>
          <cell r="AJ174" t="str">
            <v>-</v>
          </cell>
          <cell r="AK174" t="str">
            <v>-</v>
          </cell>
          <cell r="AL174" t="str">
            <v>-</v>
          </cell>
          <cell r="AM174" t="str">
            <v>-</v>
          </cell>
          <cell r="AN174" t="str">
            <v>-</v>
          </cell>
          <cell r="AO174" t="str">
            <v>-</v>
          </cell>
          <cell r="AP174" t="str">
            <v>-</v>
          </cell>
          <cell r="AQ174" t="str">
            <v>-</v>
          </cell>
          <cell r="AR174" t="str">
            <v>-</v>
          </cell>
          <cell r="AS174" t="str">
            <v>-</v>
          </cell>
          <cell r="AT174" t="str">
            <v>-</v>
          </cell>
          <cell r="AU174" t="str">
            <v>-</v>
          </cell>
          <cell r="AV174" t="str">
            <v>-</v>
          </cell>
          <cell r="AW174">
            <v>21.582100992000001</v>
          </cell>
          <cell r="AX174">
            <v>-0.14285714278</v>
          </cell>
          <cell r="AY174" t="str">
            <v>-</v>
          </cell>
          <cell r="AZ174" t="str">
            <v>-</v>
          </cell>
          <cell r="BA174">
            <v>0</v>
          </cell>
          <cell r="BB174" t="str">
            <v>-</v>
          </cell>
          <cell r="BC174" t="str">
            <v>-</v>
          </cell>
          <cell r="BD174" t="str">
            <v>-</v>
          </cell>
          <cell r="BE174" t="str">
            <v>Bovespa</v>
          </cell>
          <cell r="BF174" t="str">
            <v>FII - Fundos de Investimento Imobiliário</v>
          </cell>
          <cell r="BG174">
            <v>0</v>
          </cell>
        </row>
        <row r="175">
          <cell r="G175" t="str">
            <v>BLCA11</v>
          </cell>
          <cell r="H175" t="str">
            <v>41076748000155</v>
          </cell>
          <cell r="I175" t="str">
            <v>Tradicional</v>
          </cell>
          <cell r="J175" t="str">
            <v>https://fnet.bm</v>
          </cell>
          <cell r="K175">
            <v>93.442622951000004</v>
          </cell>
          <cell r="L175" t="str">
            <v>-</v>
          </cell>
          <cell r="M175">
            <v>255.88995116000001</v>
          </cell>
          <cell r="N175">
            <v>355.68710392999998</v>
          </cell>
          <cell r="O175">
            <v>11.659283529</v>
          </cell>
          <cell r="P175">
            <v>46041</v>
          </cell>
          <cell r="Q175">
            <v>148816</v>
          </cell>
          <cell r="R175">
            <v>137504</v>
          </cell>
          <cell r="S175">
            <v>11312</v>
          </cell>
          <cell r="T175">
            <v>93.01</v>
          </cell>
          <cell r="U175">
            <v>95.972103601000001</v>
          </cell>
          <cell r="V175">
            <v>96.913578540000003</v>
          </cell>
          <cell r="W175">
            <v>46002</v>
          </cell>
          <cell r="X175">
            <v>77.202297645000002</v>
          </cell>
          <cell r="Y175">
            <v>120.47568898</v>
          </cell>
          <cell r="Z175">
            <v>45701</v>
          </cell>
          <cell r="AA175">
            <v>0.71996961105000001</v>
          </cell>
          <cell r="AB175">
            <v>46022</v>
          </cell>
          <cell r="AC175">
            <v>1600</v>
          </cell>
          <cell r="AD175">
            <v>206697.61295000001</v>
          </cell>
          <cell r="AE175">
            <v>129.18600809</v>
          </cell>
          <cell r="AF175">
            <v>46031</v>
          </cell>
          <cell r="AG175">
            <v>7.38887596</v>
          </cell>
          <cell r="AH175">
            <v>6.35</v>
          </cell>
          <cell r="AI175">
            <v>0.5</v>
          </cell>
          <cell r="AJ175">
            <v>0</v>
          </cell>
          <cell r="AK175">
            <v>-0.10710629248</v>
          </cell>
          <cell r="AL175">
            <v>-1.5766099202999999</v>
          </cell>
          <cell r="AM175">
            <v>-6.5727260061999998E-2</v>
          </cell>
          <cell r="AN175">
            <v>16.107993779000001</v>
          </cell>
          <cell r="AO175">
            <v>-1.8864422080000001</v>
          </cell>
          <cell r="AP175">
            <v>-9.2632660878999999</v>
          </cell>
          <cell r="AQ175">
            <v>-1.0005321978999999</v>
          </cell>
          <cell r="AR175">
            <v>93.95</v>
          </cell>
          <cell r="AS175" t="str">
            <v>-</v>
          </cell>
          <cell r="AT175" t="str">
            <v>-</v>
          </cell>
          <cell r="AU175">
            <v>-1.8864422080000001</v>
          </cell>
          <cell r="AV175">
            <v>-2.8948362206999998</v>
          </cell>
          <cell r="AW175">
            <v>9.8246244662999995</v>
          </cell>
          <cell r="AX175">
            <v>-6.1206848790999997</v>
          </cell>
          <cell r="AY175">
            <v>5</v>
          </cell>
          <cell r="AZ175">
            <v>4</v>
          </cell>
          <cell r="BA175">
            <v>0.52631578947000002</v>
          </cell>
          <cell r="BB175">
            <v>-5.4136559302000002E-2</v>
          </cell>
          <cell r="BC175">
            <v>0.58083584984000003</v>
          </cell>
          <cell r="BD175">
            <v>-8.8414619204000005</v>
          </cell>
          <cell r="BE175" t="str">
            <v>Bovespa</v>
          </cell>
          <cell r="BF175" t="str">
            <v>FII - Fundos de Investimento Imobiliário</v>
          </cell>
          <cell r="BG175">
            <v>0.5</v>
          </cell>
        </row>
        <row r="176">
          <cell r="G176" t="str">
            <v>CENU11</v>
          </cell>
          <cell r="H176" t="str">
            <v>37899356000119</v>
          </cell>
          <cell r="I176" t="str">
            <v>Tradicional</v>
          </cell>
          <cell r="J176" t="str">
            <v>https://fnet.bm</v>
          </cell>
          <cell r="K176">
            <v>0</v>
          </cell>
          <cell r="L176" t="str">
            <v>-</v>
          </cell>
          <cell r="M176">
            <v>0</v>
          </cell>
          <cell r="N176">
            <v>0</v>
          </cell>
          <cell r="O176">
            <v>0</v>
          </cell>
          <cell r="P176">
            <v>45443</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v>46022</v>
          </cell>
          <cell r="AC176">
            <v>1139.78</v>
          </cell>
          <cell r="AD176">
            <v>112770.11932</v>
          </cell>
          <cell r="AE176">
            <v>98.940251031000003</v>
          </cell>
          <cell r="AF176" t="str">
            <v>-</v>
          </cell>
          <cell r="AG176" t="str">
            <v>-</v>
          </cell>
          <cell r="AH176">
            <v>0</v>
          </cell>
          <cell r="AI176">
            <v>0</v>
          </cell>
          <cell r="AJ176" t="str">
            <v>-</v>
          </cell>
          <cell r="AK176" t="str">
            <v>-</v>
          </cell>
          <cell r="AL176" t="str">
            <v>-</v>
          </cell>
          <cell r="AM176" t="str">
            <v>-</v>
          </cell>
          <cell r="AN176" t="str">
            <v>-</v>
          </cell>
          <cell r="AO176" t="str">
            <v>-</v>
          </cell>
          <cell r="AP176" t="str">
            <v>-</v>
          </cell>
          <cell r="AQ176" t="str">
            <v>-</v>
          </cell>
          <cell r="AR176" t="str">
            <v>-</v>
          </cell>
          <cell r="AS176" t="str">
            <v>-</v>
          </cell>
          <cell r="AT176" t="str">
            <v>-</v>
          </cell>
          <cell r="AU176" t="str">
            <v>-</v>
          </cell>
          <cell r="AV176" t="str">
            <v>-</v>
          </cell>
          <cell r="AW176" t="str">
            <v>-</v>
          </cell>
          <cell r="AX176" t="str">
            <v>-</v>
          </cell>
          <cell r="AY176" t="str">
            <v>-</v>
          </cell>
          <cell r="AZ176" t="str">
            <v>-</v>
          </cell>
          <cell r="BA176">
            <v>0</v>
          </cell>
          <cell r="BB176" t="str">
            <v>-</v>
          </cell>
          <cell r="BC176" t="str">
            <v>-</v>
          </cell>
          <cell r="BD176" t="str">
            <v>-</v>
          </cell>
          <cell r="BE176" t="str">
            <v>Bovespa</v>
          </cell>
          <cell r="BF176" t="str">
            <v>FII - Fundos de Investimento Imobiliário</v>
          </cell>
          <cell r="BG176">
            <v>0</v>
          </cell>
        </row>
        <row r="177">
          <cell r="G177" t="str">
            <v>IBCR11</v>
          </cell>
          <cell r="H177" t="str">
            <v>40011251000196</v>
          </cell>
          <cell r="I177" t="str">
            <v>Tradicional</v>
          </cell>
          <cell r="J177" t="str">
            <v>https://fnet.bm</v>
          </cell>
          <cell r="K177">
            <v>100</v>
          </cell>
          <cell r="L177" t="str">
            <v>-</v>
          </cell>
          <cell r="M177">
            <v>135.51865563999999</v>
          </cell>
          <cell r="N177">
            <v>95.175494099000005</v>
          </cell>
          <cell r="O177">
            <v>157.91246176000001</v>
          </cell>
          <cell r="P177">
            <v>46041</v>
          </cell>
          <cell r="Q177">
            <v>46368.504739999997</v>
          </cell>
          <cell r="R177">
            <v>58233.781479999998</v>
          </cell>
          <cell r="S177">
            <v>-11865.276739999999</v>
          </cell>
          <cell r="T177">
            <v>48.38</v>
          </cell>
          <cell r="U177">
            <v>53.833438809999997</v>
          </cell>
          <cell r="V177">
            <v>89.869792957000001</v>
          </cell>
          <cell r="W177">
            <v>45846</v>
          </cell>
          <cell r="X177">
            <v>44.007215107</v>
          </cell>
          <cell r="Y177">
            <v>109.93651809000001</v>
          </cell>
          <cell r="Z177">
            <v>45691</v>
          </cell>
          <cell r="AA177">
            <v>0.53135592611000004</v>
          </cell>
          <cell r="AB177">
            <v>46022</v>
          </cell>
          <cell r="AC177">
            <v>958.423</v>
          </cell>
          <cell r="AD177">
            <v>87264.491580000002</v>
          </cell>
          <cell r="AE177">
            <v>91.050080789000006</v>
          </cell>
          <cell r="AF177">
            <v>46034</v>
          </cell>
          <cell r="AG177">
            <v>15.651744568</v>
          </cell>
          <cell r="AH177">
            <v>9.51</v>
          </cell>
          <cell r="AI177">
            <v>0.7</v>
          </cell>
          <cell r="AJ177">
            <v>1.4468442021000001</v>
          </cell>
          <cell r="AK177">
            <v>1.3397379095999999</v>
          </cell>
          <cell r="AL177">
            <v>2.1700007652000002</v>
          </cell>
          <cell r="AM177">
            <v>6.0204746504999997</v>
          </cell>
          <cell r="AN177">
            <v>-5.0087689247</v>
          </cell>
          <cell r="AO177">
            <v>0.88893806277999998</v>
          </cell>
          <cell r="AP177">
            <v>-30.380028792000001</v>
          </cell>
          <cell r="AQ177">
            <v>0.35262393703</v>
          </cell>
          <cell r="AR177">
            <v>48.21</v>
          </cell>
          <cell r="AS177" t="str">
            <v>-</v>
          </cell>
          <cell r="AT177" t="str">
            <v>-</v>
          </cell>
          <cell r="AU177">
            <v>0.88893806277999998</v>
          </cell>
          <cell r="AV177">
            <v>-0.11945594997</v>
          </cell>
          <cell r="AW177">
            <v>9.6082256585000003</v>
          </cell>
          <cell r="AX177">
            <v>-5.9883497914000001</v>
          </cell>
          <cell r="AY177">
            <v>7</v>
          </cell>
          <cell r="AZ177">
            <v>4</v>
          </cell>
          <cell r="BA177">
            <v>1.4571190674000001</v>
          </cell>
          <cell r="BB177">
            <v>-0.92804905259000003</v>
          </cell>
          <cell r="BC177">
            <v>0.52506923872</v>
          </cell>
          <cell r="BD177">
            <v>-21.981757578</v>
          </cell>
          <cell r="BE177" t="str">
            <v>Bovespa</v>
          </cell>
          <cell r="BF177" t="str">
            <v>FII - Fundos de Investimento Imobiliário</v>
          </cell>
          <cell r="BG177">
            <v>0.7</v>
          </cell>
        </row>
        <row r="178">
          <cell r="G178" t="str">
            <v>CYLD11</v>
          </cell>
          <cell r="H178" t="str">
            <v>43010601000198</v>
          </cell>
          <cell r="I178" t="str">
            <v>Tradicional</v>
          </cell>
          <cell r="J178" t="str">
            <v>https://fnet.bm</v>
          </cell>
          <cell r="K178">
            <v>4.9180327868999996</v>
          </cell>
          <cell r="L178" t="str">
            <v>-</v>
          </cell>
          <cell r="M178">
            <v>8.3928313600000006</v>
          </cell>
          <cell r="N178">
            <v>5.4295081967000003E-2</v>
          </cell>
          <cell r="O178">
            <v>0</v>
          </cell>
          <cell r="P178">
            <v>46008</v>
          </cell>
          <cell r="Q178" t="str">
            <v>-</v>
          </cell>
          <cell r="R178" t="str">
            <v>-</v>
          </cell>
          <cell r="S178" t="str">
            <v>-</v>
          </cell>
          <cell r="T178" t="str">
            <v>-</v>
          </cell>
          <cell r="U178">
            <v>138</v>
          </cell>
          <cell r="V178" t="str">
            <v>-</v>
          </cell>
          <cell r="W178">
            <v>46008</v>
          </cell>
          <cell r="X178">
            <v>95</v>
          </cell>
          <cell r="Y178" t="str">
            <v>-</v>
          </cell>
          <cell r="Z178">
            <v>45884</v>
          </cell>
          <cell r="AA178" t="str">
            <v>-</v>
          </cell>
          <cell r="AB178">
            <v>46022</v>
          </cell>
          <cell r="AC178">
            <v>1241.847</v>
          </cell>
          <cell r="AD178">
            <v>257936.94863999999</v>
          </cell>
          <cell r="AE178">
            <v>207.70428937</v>
          </cell>
          <cell r="AF178" t="str">
            <v>-</v>
          </cell>
          <cell r="AG178" t="str">
            <v>-</v>
          </cell>
          <cell r="AH178">
            <v>0</v>
          </cell>
          <cell r="AI178">
            <v>0</v>
          </cell>
          <cell r="AJ178" t="str">
            <v>-</v>
          </cell>
          <cell r="AK178" t="str">
            <v>-</v>
          </cell>
          <cell r="AL178" t="str">
            <v>-</v>
          </cell>
          <cell r="AM178" t="str">
            <v>-</v>
          </cell>
          <cell r="AN178" t="str">
            <v>-</v>
          </cell>
          <cell r="AO178" t="str">
            <v>-</v>
          </cell>
          <cell r="AP178" t="str">
            <v>-</v>
          </cell>
          <cell r="AQ178" t="str">
            <v>-</v>
          </cell>
          <cell r="AR178" t="str">
            <v>-</v>
          </cell>
          <cell r="AS178" t="str">
            <v>-</v>
          </cell>
          <cell r="AT178" t="str">
            <v>-</v>
          </cell>
          <cell r="AU178" t="str">
            <v>-</v>
          </cell>
          <cell r="AV178" t="str">
            <v>-</v>
          </cell>
          <cell r="AW178">
            <v>24.221052631999999</v>
          </cell>
          <cell r="AX178">
            <v>-4.0404040404000003</v>
          </cell>
          <cell r="AY178" t="str">
            <v>-</v>
          </cell>
          <cell r="AZ178" t="str">
            <v>-</v>
          </cell>
          <cell r="BA178" t="str">
            <v>-</v>
          </cell>
          <cell r="BB178" t="str">
            <v>-</v>
          </cell>
          <cell r="BC178" t="str">
            <v>-</v>
          </cell>
          <cell r="BD178" t="str">
            <v>-</v>
          </cell>
          <cell r="BE178" t="str">
            <v>Bovespa</v>
          </cell>
          <cell r="BF178" t="str">
            <v>FII - Fundos de Investimento Imobiliário</v>
          </cell>
          <cell r="BG178">
            <v>0</v>
          </cell>
        </row>
        <row r="179">
          <cell r="G179" t="str">
            <v>DAYM11</v>
          </cell>
          <cell r="H179" t="str">
            <v>38293921000162</v>
          </cell>
          <cell r="I179" t="str">
            <v>Tradicional</v>
          </cell>
          <cell r="J179" t="str">
            <v>https://fnet.bm</v>
          </cell>
          <cell r="K179">
            <v>100</v>
          </cell>
          <cell r="L179" t="str">
            <v>-</v>
          </cell>
          <cell r="M179">
            <v>45.665249559999999</v>
          </cell>
          <cell r="N179">
            <v>34.774117048999997</v>
          </cell>
          <cell r="O179">
            <v>29.067712941</v>
          </cell>
          <cell r="P179">
            <v>46041</v>
          </cell>
          <cell r="Q179">
            <v>71139.897920000003</v>
          </cell>
          <cell r="R179">
            <v>32426.897430000001</v>
          </cell>
          <cell r="S179">
            <v>38713.000489999999</v>
          </cell>
          <cell r="T179">
            <v>4.16</v>
          </cell>
          <cell r="U179">
            <v>4.6030857667999996</v>
          </cell>
          <cell r="V179">
            <v>90.374157918999998</v>
          </cell>
          <cell r="W179">
            <v>45870</v>
          </cell>
          <cell r="X179">
            <v>2.4008594622000001</v>
          </cell>
          <cell r="Y179">
            <v>173.27128329000001</v>
          </cell>
          <cell r="Z179">
            <v>45684</v>
          </cell>
          <cell r="AA179">
            <v>0.41846689996999997</v>
          </cell>
          <cell r="AB179">
            <v>46022</v>
          </cell>
          <cell r="AC179">
            <v>17100.937000000002</v>
          </cell>
          <cell r="AD179">
            <v>170001.25440000001</v>
          </cell>
          <cell r="AE179">
            <v>9.9410491016000009</v>
          </cell>
          <cell r="AF179">
            <v>46037</v>
          </cell>
          <cell r="AG179">
            <v>6.8356118706000002</v>
          </cell>
          <cell r="AH179">
            <v>0.20499999999999999</v>
          </cell>
          <cell r="AI179">
            <v>3.5000000000000003E-2</v>
          </cell>
          <cell r="AJ179">
            <v>8.3333333334000006</v>
          </cell>
          <cell r="AK179">
            <v>8.2262270408999996</v>
          </cell>
          <cell r="AL179">
            <v>-3.4904566063</v>
          </cell>
          <cell r="AM179">
            <v>9.1230535651999993</v>
          </cell>
          <cell r="AN179">
            <v>45.596410098</v>
          </cell>
          <cell r="AO179">
            <v>0.43457267038000003</v>
          </cell>
          <cell r="AP179">
            <v>20.225150231000001</v>
          </cell>
          <cell r="AQ179">
            <v>9.8996109325999999</v>
          </cell>
          <cell r="AR179">
            <v>3.7852727273000002</v>
          </cell>
          <cell r="AS179" t="str">
            <v>-</v>
          </cell>
          <cell r="AT179" t="str">
            <v>-</v>
          </cell>
          <cell r="AU179">
            <v>0.43457267038000003</v>
          </cell>
          <cell r="AV179">
            <v>-0.57382134237000004</v>
          </cell>
          <cell r="AW179">
            <v>29.263913823999999</v>
          </cell>
          <cell r="AX179">
            <v>-6.8649660198999998</v>
          </cell>
          <cell r="AY179">
            <v>8</v>
          </cell>
          <cell r="AZ179">
            <v>6</v>
          </cell>
          <cell r="BA179">
            <v>0.80459770114999996</v>
          </cell>
          <cell r="BB179">
            <v>1.2014633805999999</v>
          </cell>
          <cell r="BC179">
            <v>-0.34237620733000002</v>
          </cell>
          <cell r="BD179">
            <v>61.186901929000001</v>
          </cell>
          <cell r="BE179" t="str">
            <v>Bovespa</v>
          </cell>
          <cell r="BF179" t="str">
            <v>FII - Fundos de Investimento Imobiliário</v>
          </cell>
          <cell r="BG179">
            <v>3.5000000000000003E-2</v>
          </cell>
        </row>
        <row r="180">
          <cell r="G180" t="str">
            <v>ASRF11</v>
          </cell>
          <cell r="H180" t="str">
            <v>45188033000145</v>
          </cell>
          <cell r="I180" t="str">
            <v>Tradicional</v>
          </cell>
          <cell r="J180" t="str">
            <v>https://fnet.bm</v>
          </cell>
          <cell r="K180">
            <v>31.147540983999999</v>
          </cell>
          <cell r="L180" t="str">
            <v>-</v>
          </cell>
          <cell r="M180">
            <v>17.233049999999999</v>
          </cell>
          <cell r="N180">
            <v>69.199319672000001</v>
          </cell>
          <cell r="O180">
            <v>6.4552941176000003</v>
          </cell>
          <cell r="P180">
            <v>46028</v>
          </cell>
          <cell r="Q180">
            <v>43896</v>
          </cell>
          <cell r="R180">
            <v>32191.364000000001</v>
          </cell>
          <cell r="S180">
            <v>11704.636</v>
          </cell>
          <cell r="T180" t="str">
            <v>-</v>
          </cell>
          <cell r="U180">
            <v>10974</v>
          </cell>
          <cell r="V180" t="str">
            <v>-</v>
          </cell>
          <cell r="W180">
            <v>46028</v>
          </cell>
          <cell r="X180">
            <v>10888</v>
          </cell>
          <cell r="Y180" t="str">
            <v>-</v>
          </cell>
          <cell r="Z180">
            <v>45951</v>
          </cell>
          <cell r="AA180">
            <v>1.1299506598</v>
          </cell>
          <cell r="AB180">
            <v>46022</v>
          </cell>
          <cell r="AC180">
            <v>4</v>
          </cell>
          <cell r="AD180">
            <v>38847.713940000001</v>
          </cell>
          <cell r="AE180">
            <v>9711.9284850000004</v>
          </cell>
          <cell r="AF180" t="str">
            <v>-</v>
          </cell>
          <cell r="AG180">
            <v>0</v>
          </cell>
          <cell r="AH180">
            <v>0</v>
          </cell>
          <cell r="AI180">
            <v>0</v>
          </cell>
          <cell r="AJ180" t="str">
            <v>-</v>
          </cell>
          <cell r="AK180" t="str">
            <v>-</v>
          </cell>
          <cell r="AL180" t="str">
            <v>-</v>
          </cell>
          <cell r="AM180" t="str">
            <v>-</v>
          </cell>
          <cell r="AN180" t="str">
            <v>-</v>
          </cell>
          <cell r="AO180" t="str">
            <v>-</v>
          </cell>
          <cell r="AP180" t="str">
            <v>-</v>
          </cell>
          <cell r="AQ180" t="str">
            <v>-</v>
          </cell>
          <cell r="AR180" t="str">
            <v>-</v>
          </cell>
          <cell r="AS180" t="str">
            <v>-</v>
          </cell>
          <cell r="AT180" t="str">
            <v>-</v>
          </cell>
          <cell r="AU180" t="str">
            <v>-</v>
          </cell>
          <cell r="AV180" t="str">
            <v>-</v>
          </cell>
          <cell r="AW180">
            <v>0.56790533017</v>
          </cell>
          <cell r="AX180">
            <v>0</v>
          </cell>
          <cell r="AY180" t="str">
            <v>-</v>
          </cell>
          <cell r="AZ180" t="str">
            <v>-</v>
          </cell>
          <cell r="BA180">
            <v>0</v>
          </cell>
          <cell r="BB180" t="str">
            <v>-</v>
          </cell>
          <cell r="BC180" t="str">
            <v>-</v>
          </cell>
          <cell r="BD180" t="str">
            <v>-</v>
          </cell>
          <cell r="BE180" t="str">
            <v>Bovespa</v>
          </cell>
          <cell r="BF180" t="str">
            <v>FII - Fundos de Investimento Imobiliário</v>
          </cell>
          <cell r="BG180">
            <v>0</v>
          </cell>
        </row>
        <row r="181">
          <cell r="G181" t="str">
            <v>DAMT11B</v>
          </cell>
          <cell r="H181" t="str">
            <v>26642727000166</v>
          </cell>
          <cell r="I181" t="str">
            <v>Balcão Organizado</v>
          </cell>
          <cell r="J181" t="str">
            <v>https://fnet.bm</v>
          </cell>
          <cell r="K181">
            <v>0</v>
          </cell>
          <cell r="L181" t="str">
            <v>-</v>
          </cell>
          <cell r="M181">
            <v>0</v>
          </cell>
          <cell r="N181">
            <v>0</v>
          </cell>
          <cell r="O181">
            <v>0</v>
          </cell>
          <cell r="P181">
            <v>45450</v>
          </cell>
          <cell r="Q181" t="str">
            <v>-</v>
          </cell>
          <cell r="R181" t="str">
            <v>-</v>
          </cell>
          <cell r="S181" t="str">
            <v>-</v>
          </cell>
          <cell r="T181" t="str">
            <v>-</v>
          </cell>
          <cell r="U181" t="str">
            <v>-</v>
          </cell>
          <cell r="V181" t="str">
            <v>-</v>
          </cell>
          <cell r="W181" t="str">
            <v>-</v>
          </cell>
          <cell r="X181" t="str">
            <v>-</v>
          </cell>
          <cell r="Y181" t="str">
            <v>-</v>
          </cell>
          <cell r="Z181" t="str">
            <v>-</v>
          </cell>
          <cell r="AA181" t="str">
            <v>-</v>
          </cell>
          <cell r="AB181">
            <v>46022</v>
          </cell>
          <cell r="AC181">
            <v>17779.746999999999</v>
          </cell>
          <cell r="AD181">
            <v>254655.37867999999</v>
          </cell>
          <cell r="AE181">
            <v>14.322778533999999</v>
          </cell>
          <cell r="AF181">
            <v>45288</v>
          </cell>
          <cell r="AG181" t="str">
            <v>-</v>
          </cell>
          <cell r="AH181">
            <v>0</v>
          </cell>
          <cell r="AI181">
            <v>0</v>
          </cell>
          <cell r="AJ181" t="str">
            <v>-</v>
          </cell>
          <cell r="AK181" t="str">
            <v>-</v>
          </cell>
          <cell r="AL181" t="str">
            <v>-</v>
          </cell>
          <cell r="AM181" t="str">
            <v>-</v>
          </cell>
          <cell r="AN181" t="str">
            <v>-</v>
          </cell>
          <cell r="AO181" t="str">
            <v>-</v>
          </cell>
          <cell r="AP181" t="str">
            <v>-</v>
          </cell>
          <cell r="AQ181" t="str">
            <v>-</v>
          </cell>
          <cell r="AR181" t="str">
            <v>-</v>
          </cell>
          <cell r="AS181" t="str">
            <v>-</v>
          </cell>
          <cell r="AT181" t="str">
            <v>-</v>
          </cell>
          <cell r="AU181" t="str">
            <v>-</v>
          </cell>
          <cell r="AV181" t="str">
            <v>-</v>
          </cell>
          <cell r="AW181" t="str">
            <v>-</v>
          </cell>
          <cell r="AX181" t="str">
            <v>-</v>
          </cell>
          <cell r="AY181" t="str">
            <v>-</v>
          </cell>
          <cell r="AZ181" t="str">
            <v>-</v>
          </cell>
          <cell r="BA181">
            <v>0</v>
          </cell>
          <cell r="BB181" t="str">
            <v>-</v>
          </cell>
          <cell r="BC181" t="str">
            <v>-</v>
          </cell>
          <cell r="BD181" t="str">
            <v>-</v>
          </cell>
          <cell r="BE181" t="str">
            <v>Bovespa</v>
          </cell>
          <cell r="BF181" t="str">
            <v>FII - Fundos de Investimento Imobiliário</v>
          </cell>
          <cell r="BG181">
            <v>0</v>
          </cell>
        </row>
        <row r="182">
          <cell r="G182" t="str">
            <v>EQIR11</v>
          </cell>
          <cell r="H182" t="str">
            <v>41076380000125</v>
          </cell>
          <cell r="I182" t="str">
            <v>Tradicional</v>
          </cell>
          <cell r="J182" t="str">
            <v>https://fnet.bm</v>
          </cell>
          <cell r="K182">
            <v>100</v>
          </cell>
          <cell r="L182" t="str">
            <v>-</v>
          </cell>
          <cell r="M182">
            <v>141.17714667999999</v>
          </cell>
          <cell r="N182">
            <v>118.93766770000001</v>
          </cell>
          <cell r="O182">
            <v>174.92338588000001</v>
          </cell>
          <cell r="P182">
            <v>46041</v>
          </cell>
          <cell r="Q182">
            <v>93601.922699999996</v>
          </cell>
          <cell r="R182">
            <v>83565.352899999998</v>
          </cell>
          <cell r="S182">
            <v>10036.569799999999</v>
          </cell>
          <cell r="T182">
            <v>8.58</v>
          </cell>
          <cell r="U182">
            <v>8.58</v>
          </cell>
          <cell r="V182">
            <v>100</v>
          </cell>
          <cell r="W182">
            <v>46041</v>
          </cell>
          <cell r="X182">
            <v>6.1208908707000003</v>
          </cell>
          <cell r="Y182">
            <v>140.17567346000001</v>
          </cell>
          <cell r="Z182">
            <v>45680</v>
          </cell>
          <cell r="AA182">
            <v>0.89299893465000002</v>
          </cell>
          <cell r="AB182">
            <v>46022</v>
          </cell>
          <cell r="AC182">
            <v>10909.315000000001</v>
          </cell>
          <cell r="AD182">
            <v>104817.50769</v>
          </cell>
          <cell r="AE182">
            <v>9.6080741724000003</v>
          </cell>
          <cell r="AF182">
            <v>46008</v>
          </cell>
          <cell r="AG182">
            <v>15.673915822</v>
          </cell>
          <cell r="AH182">
            <v>1.2006219520000001</v>
          </cell>
          <cell r="AI182">
            <v>0</v>
          </cell>
          <cell r="AJ182">
            <v>0.58616647128999999</v>
          </cell>
          <cell r="AK182">
            <v>0.47906017880000001</v>
          </cell>
          <cell r="AL182">
            <v>8.3333333334000006</v>
          </cell>
          <cell r="AM182">
            <v>12.988965492</v>
          </cell>
          <cell r="AN182">
            <v>30.635124994000002</v>
          </cell>
          <cell r="AO182">
            <v>4.0000000001</v>
          </cell>
          <cell r="AP182">
            <v>5.2638651269999999</v>
          </cell>
          <cell r="AQ182">
            <v>2.7544910178999999</v>
          </cell>
          <cell r="AR182">
            <v>8.35</v>
          </cell>
          <cell r="AS182" t="str">
            <v>-</v>
          </cell>
          <cell r="AT182" t="str">
            <v>-</v>
          </cell>
          <cell r="AU182">
            <v>4.0000000001</v>
          </cell>
          <cell r="AV182">
            <v>2.9916059872999998</v>
          </cell>
          <cell r="AW182">
            <v>6.0376805935000002</v>
          </cell>
          <cell r="AX182">
            <v>-1.3504100664000001</v>
          </cell>
          <cell r="AY182">
            <v>10</v>
          </cell>
          <cell r="AZ182">
            <v>6</v>
          </cell>
          <cell r="BA182">
            <v>0</v>
          </cell>
          <cell r="BB182">
            <v>2.1055879505999999</v>
          </cell>
          <cell r="BC182">
            <v>0.80700311330999996</v>
          </cell>
          <cell r="BD182">
            <v>12.399607264</v>
          </cell>
          <cell r="BE182" t="str">
            <v>Bovespa</v>
          </cell>
          <cell r="BF182" t="str">
            <v>FII - Fundos de Investimento Imobiliário</v>
          </cell>
          <cell r="BG182">
            <v>0</v>
          </cell>
        </row>
        <row r="183">
          <cell r="G183" t="str">
            <v>EXES11</v>
          </cell>
          <cell r="H183" t="str">
            <v>41076851000103</v>
          </cell>
          <cell r="I183" t="str">
            <v>Tradicional</v>
          </cell>
          <cell r="J183" t="str">
            <v>https://fnet.bm</v>
          </cell>
          <cell r="K183">
            <v>100</v>
          </cell>
          <cell r="L183" t="str">
            <v>-</v>
          </cell>
          <cell r="M183">
            <v>67.869879560000001</v>
          </cell>
          <cell r="N183">
            <v>145.24115148000001</v>
          </cell>
          <cell r="O183">
            <v>251.60470294000001</v>
          </cell>
          <cell r="P183">
            <v>46041</v>
          </cell>
          <cell r="Q183">
            <v>133822.80794999999</v>
          </cell>
          <cell r="R183">
            <v>67501.717999999993</v>
          </cell>
          <cell r="S183">
            <v>66321.089949999994</v>
          </cell>
          <cell r="T183">
            <v>9.49</v>
          </cell>
          <cell r="U183">
            <v>9.5421276711999994</v>
          </cell>
          <cell r="V183">
            <v>99.453710189000006</v>
          </cell>
          <cell r="W183">
            <v>45922</v>
          </cell>
          <cell r="X183">
            <v>7.9973556208999996</v>
          </cell>
          <cell r="Y183">
            <v>118.66422415</v>
          </cell>
          <cell r="Z183">
            <v>45707</v>
          </cell>
          <cell r="AA183">
            <v>0.96470377342000002</v>
          </cell>
          <cell r="AB183">
            <v>46022</v>
          </cell>
          <cell r="AC183">
            <v>14101.455</v>
          </cell>
          <cell r="AD183">
            <v>138719.06758999999</v>
          </cell>
          <cell r="AE183">
            <v>9.8372166270000001</v>
          </cell>
          <cell r="AF183">
            <v>46008</v>
          </cell>
          <cell r="AG183">
            <v>16.210526315999999</v>
          </cell>
          <cell r="AH183">
            <v>1.54</v>
          </cell>
          <cell r="AI183">
            <v>0</v>
          </cell>
          <cell r="AJ183">
            <v>0</v>
          </cell>
          <cell r="AK183">
            <v>-0.10710629248</v>
          </cell>
          <cell r="AL183">
            <v>0.95744680856999997</v>
          </cell>
          <cell r="AM183">
            <v>1.3917824899</v>
          </cell>
          <cell r="AN183">
            <v>17.550457182999999</v>
          </cell>
          <cell r="AO183">
            <v>0.31712473574</v>
          </cell>
          <cell r="AP183">
            <v>-7.8208026840000002</v>
          </cell>
          <cell r="AQ183">
            <v>0.42328042346</v>
          </cell>
          <cell r="AR183">
            <v>9.4499999999999993</v>
          </cell>
          <cell r="AS183" t="str">
            <v>-</v>
          </cell>
          <cell r="AT183" t="str">
            <v>-</v>
          </cell>
          <cell r="AU183">
            <v>0.31712473574</v>
          </cell>
          <cell r="AV183">
            <v>-0.69126927700999996</v>
          </cell>
          <cell r="AW183">
            <v>7.0992530556000002</v>
          </cell>
          <cell r="AX183">
            <v>-0.51227451612999997</v>
          </cell>
          <cell r="AY183">
            <v>10</v>
          </cell>
          <cell r="AZ183">
            <v>4</v>
          </cell>
          <cell r="BA183">
            <v>0</v>
          </cell>
          <cell r="BB183">
            <v>0.26210886285000001</v>
          </cell>
          <cell r="BC183">
            <v>0.27753442510999998</v>
          </cell>
          <cell r="BD183">
            <v>-0.66005181575000005</v>
          </cell>
          <cell r="BE183" t="str">
            <v>Bovespa</v>
          </cell>
          <cell r="BF183" t="str">
            <v>FII - Fundos de Investimento Imobiliário</v>
          </cell>
          <cell r="BG183">
            <v>0</v>
          </cell>
        </row>
        <row r="184">
          <cell r="G184" t="str">
            <v>PQDP11</v>
          </cell>
          <cell r="H184" t="str">
            <v>10869155000112</v>
          </cell>
          <cell r="I184" t="str">
            <v>Tradicional</v>
          </cell>
          <cell r="J184" t="str">
            <v>https://fnet.bm</v>
          </cell>
          <cell r="K184">
            <v>100</v>
          </cell>
          <cell r="L184" t="str">
            <v>-</v>
          </cell>
          <cell r="M184">
            <v>354.12861199999998</v>
          </cell>
          <cell r="N184">
            <v>508.11230852</v>
          </cell>
          <cell r="O184">
            <v>597.07345177000002</v>
          </cell>
          <cell r="P184">
            <v>46041</v>
          </cell>
          <cell r="Q184">
            <v>34531834.772</v>
          </cell>
          <cell r="R184">
            <v>202328.73199999999</v>
          </cell>
          <cell r="S184">
            <v>34329506.039999999</v>
          </cell>
          <cell r="T184">
            <v>2318</v>
          </cell>
          <cell r="U184">
            <v>2496.2183516999999</v>
          </cell>
          <cell r="V184">
            <v>92.860466251000005</v>
          </cell>
          <cell r="W184">
            <v>45988</v>
          </cell>
          <cell r="X184">
            <v>1810.3624783</v>
          </cell>
          <cell r="Y184">
            <v>128.04065636999999</v>
          </cell>
          <cell r="Z184">
            <v>45679</v>
          </cell>
          <cell r="AA184">
            <v>54.120141171</v>
          </cell>
          <cell r="AB184">
            <v>46022</v>
          </cell>
          <cell r="AC184">
            <v>14897.254000000001</v>
          </cell>
          <cell r="AD184">
            <v>638058.84510000004</v>
          </cell>
          <cell r="AE184">
            <v>42.830634766999999</v>
          </cell>
          <cell r="AF184">
            <v>46021</v>
          </cell>
          <cell r="AG184">
            <v>11.528136137000001</v>
          </cell>
          <cell r="AH184">
            <v>231.94609908000001</v>
          </cell>
          <cell r="AI184">
            <v>17.601842676</v>
          </cell>
          <cell r="AJ184">
            <v>0.12958963289</v>
          </cell>
          <cell r="AK184">
            <v>2.2483340399000001E-2</v>
          </cell>
          <cell r="AL184">
            <v>0.45121043840000002</v>
          </cell>
          <cell r="AM184">
            <v>1.7053743110999999</v>
          </cell>
          <cell r="AN184">
            <v>28.169842522</v>
          </cell>
          <cell r="AO184">
            <v>-0.57468336253999996</v>
          </cell>
          <cell r="AP184">
            <v>2.7985826551000001</v>
          </cell>
          <cell r="AQ184">
            <v>1.0021786493</v>
          </cell>
          <cell r="AR184">
            <v>2295</v>
          </cell>
          <cell r="AS184">
            <v>214.25714137</v>
          </cell>
          <cell r="AT184">
            <v>181.21524066000001</v>
          </cell>
          <cell r="AU184">
            <v>-0.57468336253999996</v>
          </cell>
          <cell r="AV184">
            <v>-1.5830773753</v>
          </cell>
          <cell r="AW184">
            <v>8.7021930186999992</v>
          </cell>
          <cell r="AX184">
            <v>-5.3755562879000003</v>
          </cell>
          <cell r="AY184">
            <v>7</v>
          </cell>
          <cell r="AZ184">
            <v>6</v>
          </cell>
          <cell r="BA184">
            <v>0.75706524600000003</v>
          </cell>
          <cell r="BB184">
            <v>0.73662687111000003</v>
          </cell>
          <cell r="BC184">
            <v>0.11463315340000001</v>
          </cell>
          <cell r="BD184">
            <v>9.8982037225999999</v>
          </cell>
          <cell r="BE184" t="str">
            <v>Bovespa</v>
          </cell>
          <cell r="BF184" t="str">
            <v>FII - Fundos de Investimento Imobiliário</v>
          </cell>
          <cell r="BG184">
            <v>17.601842676</v>
          </cell>
        </row>
        <row r="185">
          <cell r="G185" t="str">
            <v>MAXR11</v>
          </cell>
          <cell r="H185" t="str">
            <v>11274415000170</v>
          </cell>
          <cell r="I185" t="str">
            <v>Tradicional</v>
          </cell>
          <cell r="J185" t="str">
            <v>https://fnet.bm</v>
          </cell>
          <cell r="K185">
            <v>100</v>
          </cell>
          <cell r="L185" t="str">
            <v>-</v>
          </cell>
          <cell r="M185">
            <v>175.99947979999999</v>
          </cell>
          <cell r="N185">
            <v>47.236430327999997</v>
          </cell>
          <cell r="O185">
            <v>26.487235294000001</v>
          </cell>
          <cell r="P185">
            <v>46041</v>
          </cell>
          <cell r="Q185">
            <v>69790.61</v>
          </cell>
          <cell r="R185">
            <v>67359.195200000002</v>
          </cell>
          <cell r="S185">
            <v>2431.4147999000002</v>
          </cell>
          <cell r="T185">
            <v>62</v>
          </cell>
          <cell r="U185">
            <v>64.315352860999994</v>
          </cell>
          <cell r="V185">
            <v>96.399999754000007</v>
          </cell>
          <cell r="W185">
            <v>45973</v>
          </cell>
          <cell r="X185">
            <v>53.892689259000001</v>
          </cell>
          <cell r="Y185">
            <v>115.04343326</v>
          </cell>
          <cell r="Z185">
            <v>45714</v>
          </cell>
          <cell r="AA185">
            <v>0.60689184696999998</v>
          </cell>
          <cell r="AB185">
            <v>46022</v>
          </cell>
          <cell r="AC185">
            <v>1125.655</v>
          </cell>
          <cell r="AD185">
            <v>114996.78294999999</v>
          </cell>
          <cell r="AE185">
            <v>102.15988286</v>
          </cell>
          <cell r="AF185">
            <v>46030</v>
          </cell>
          <cell r="AG185">
            <v>6.5172573613000004</v>
          </cell>
          <cell r="AH185">
            <v>3.8999268050000002</v>
          </cell>
          <cell r="AI185">
            <v>0.24</v>
          </cell>
          <cell r="AJ185">
            <v>1.125428152</v>
          </cell>
          <cell r="AK185">
            <v>1.0183218596000001</v>
          </cell>
          <cell r="AL185">
            <v>-1.2048688214000001</v>
          </cell>
          <cell r="AM185">
            <v>-2.4263899786000001</v>
          </cell>
          <cell r="AN185">
            <v>10.196233919999999</v>
          </cell>
          <cell r="AO185">
            <v>-1.9673450267999999</v>
          </cell>
          <cell r="AP185">
            <v>-15.175025946</v>
          </cell>
          <cell r="AQ185">
            <v>1.6060308095</v>
          </cell>
          <cell r="AR185">
            <v>61.02</v>
          </cell>
          <cell r="AS185">
            <v>19.216426130999999</v>
          </cell>
          <cell r="AT185">
            <v>-13.825474577</v>
          </cell>
          <cell r="AU185">
            <v>-1.9673450267999999</v>
          </cell>
          <cell r="AV185">
            <v>-2.9757390395000001</v>
          </cell>
          <cell r="AW185">
            <v>15.447680083</v>
          </cell>
          <cell r="AX185">
            <v>-2.2281816738</v>
          </cell>
          <cell r="AY185">
            <v>7</v>
          </cell>
          <cell r="AZ185">
            <v>4</v>
          </cell>
          <cell r="BA185">
            <v>0.38095238095</v>
          </cell>
          <cell r="BB185">
            <v>-0.18070012331999999</v>
          </cell>
          <cell r="BC185">
            <v>0.48357204935999998</v>
          </cell>
          <cell r="BD185">
            <v>-8.5889279129999991</v>
          </cell>
          <cell r="BE185" t="str">
            <v>Bovespa</v>
          </cell>
          <cell r="BF185" t="str">
            <v>FII - Fundos de Investimento Imobiliário</v>
          </cell>
          <cell r="BG185">
            <v>0.24</v>
          </cell>
        </row>
        <row r="186">
          <cell r="G186" t="str">
            <v>SHDP11</v>
          </cell>
          <cell r="H186" t="str">
            <v>07224019000160</v>
          </cell>
          <cell r="I186" t="str">
            <v>Tradicional</v>
          </cell>
          <cell r="J186" t="str">
            <v>https://fnet.bm</v>
          </cell>
          <cell r="K186">
            <v>0</v>
          </cell>
          <cell r="L186" t="str">
            <v>-</v>
          </cell>
          <cell r="M186">
            <v>0</v>
          </cell>
          <cell r="N186">
            <v>0</v>
          </cell>
          <cell r="O186">
            <v>0</v>
          </cell>
          <cell r="P186">
            <v>43742</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v>46022</v>
          </cell>
          <cell r="AC186">
            <v>1189.7249999999999</v>
          </cell>
          <cell r="AD186">
            <v>1339279.6713</v>
          </cell>
          <cell r="AE186">
            <v>1125.7052438999999</v>
          </cell>
          <cell r="AF186">
            <v>46034</v>
          </cell>
          <cell r="AG186" t="str">
            <v>-</v>
          </cell>
          <cell r="AH186">
            <v>191.87357564999999</v>
          </cell>
          <cell r="AI186">
            <v>103.93</v>
          </cell>
          <cell r="AJ186" t="str">
            <v>-</v>
          </cell>
          <cell r="AK186" t="str">
            <v>-</v>
          </cell>
          <cell r="AL186" t="str">
            <v>-</v>
          </cell>
          <cell r="AM186" t="str">
            <v>-</v>
          </cell>
          <cell r="AN186" t="str">
            <v>-</v>
          </cell>
          <cell r="AO186" t="str">
            <v>-</v>
          </cell>
          <cell r="AP186" t="str">
            <v>-</v>
          </cell>
          <cell r="AQ186" t="str">
            <v>-</v>
          </cell>
          <cell r="AR186" t="str">
            <v>-</v>
          </cell>
          <cell r="AS186" t="str">
            <v>-</v>
          </cell>
          <cell r="AT186" t="str">
            <v>-</v>
          </cell>
          <cell r="AU186" t="str">
            <v>-</v>
          </cell>
          <cell r="AV186" t="str">
            <v>-</v>
          </cell>
          <cell r="AW186" t="str">
            <v>-</v>
          </cell>
          <cell r="AX186" t="str">
            <v>-</v>
          </cell>
          <cell r="AY186" t="str">
            <v>-</v>
          </cell>
          <cell r="AZ186" t="str">
            <v>-</v>
          </cell>
          <cell r="BA186" t="str">
            <v>-</v>
          </cell>
          <cell r="BB186" t="str">
            <v>-</v>
          </cell>
          <cell r="BC186" t="str">
            <v>-</v>
          </cell>
          <cell r="BD186" t="str">
            <v>-</v>
          </cell>
          <cell r="BE186" t="str">
            <v>Bovespa</v>
          </cell>
          <cell r="BF186" t="str">
            <v>FII - Fundos de Investimento Imobiliário</v>
          </cell>
          <cell r="BG186">
            <v>103.93</v>
          </cell>
        </row>
        <row r="187">
          <cell r="G187" t="str">
            <v>ALMI11</v>
          </cell>
          <cell r="H187" t="str">
            <v>07122725000100</v>
          </cell>
          <cell r="I187" t="str">
            <v>Tradicional</v>
          </cell>
          <cell r="J187" t="str">
            <v>https://fnet.bm</v>
          </cell>
          <cell r="K187">
            <v>85.245901638999996</v>
          </cell>
          <cell r="L187" t="str">
            <v>-</v>
          </cell>
          <cell r="M187">
            <v>18.443336160000001</v>
          </cell>
          <cell r="N187">
            <v>13.609704098</v>
          </cell>
          <cell r="O187">
            <v>11.824501764000001</v>
          </cell>
          <cell r="P187">
            <v>46041</v>
          </cell>
          <cell r="Q187">
            <v>70044.845310000004</v>
          </cell>
          <cell r="R187">
            <v>72265.05</v>
          </cell>
          <cell r="S187">
            <v>-2220.2046899000002</v>
          </cell>
          <cell r="T187">
            <v>630.03</v>
          </cell>
          <cell r="U187">
            <v>668.77592116000005</v>
          </cell>
          <cell r="V187">
            <v>94.206441959000003</v>
          </cell>
          <cell r="W187">
            <v>45889</v>
          </cell>
          <cell r="X187">
            <v>497.67094158999998</v>
          </cell>
          <cell r="Y187">
            <v>126.59569754</v>
          </cell>
          <cell r="Z187">
            <v>45762</v>
          </cell>
          <cell r="AA187">
            <v>0.30547465615000002</v>
          </cell>
          <cell r="AB187">
            <v>46022</v>
          </cell>
          <cell r="AC187">
            <v>111.17700000000001</v>
          </cell>
          <cell r="AD187">
            <v>229298.38498999999</v>
          </cell>
          <cell r="AE187">
            <v>2062.4624247000002</v>
          </cell>
          <cell r="AF187">
            <v>46021</v>
          </cell>
          <cell r="AG187">
            <v>7.0595789170999996</v>
          </cell>
          <cell r="AH187">
            <v>45.887262960999998</v>
          </cell>
          <cell r="AI187">
            <v>4.8</v>
          </cell>
          <cell r="AJ187">
            <v>-4.3946038635000004</v>
          </cell>
          <cell r="AK187">
            <v>-4.5017101559999997</v>
          </cell>
          <cell r="AL187">
            <v>4.1307576851999999</v>
          </cell>
          <cell r="AM187">
            <v>7.1350824051000004</v>
          </cell>
          <cell r="AN187">
            <v>4.5696747939</v>
          </cell>
          <cell r="AO187">
            <v>7.6587891525999998</v>
          </cell>
          <cell r="AP187">
            <v>-20.801585072999998</v>
          </cell>
          <cell r="AQ187">
            <v>-4.5365698439999997</v>
          </cell>
          <cell r="AR187">
            <v>659.97</v>
          </cell>
          <cell r="AS187">
            <v>-45.491944930999999</v>
          </cell>
          <cell r="AT187">
            <v>-78.533845639000006</v>
          </cell>
          <cell r="AU187">
            <v>7.6587891525999998</v>
          </cell>
          <cell r="AV187">
            <v>6.6503951398999996</v>
          </cell>
          <cell r="AW187">
            <v>11.373472853000001</v>
          </cell>
          <cell r="AX187">
            <v>-11.963100796000001</v>
          </cell>
          <cell r="AY187">
            <v>6</v>
          </cell>
          <cell r="AZ187">
            <v>5</v>
          </cell>
          <cell r="BA187">
            <v>0.78688524589999997</v>
          </cell>
          <cell r="BB187">
            <v>7.1182680179999999E-2</v>
          </cell>
          <cell r="BC187">
            <v>0.40984106793000002</v>
          </cell>
          <cell r="BD187">
            <v>-2.0874341002999999</v>
          </cell>
          <cell r="BE187" t="str">
            <v>Bovespa</v>
          </cell>
          <cell r="BF187" t="str">
            <v>FII - Fundos de Investimento Imobiliário</v>
          </cell>
          <cell r="BG187">
            <v>4.8</v>
          </cell>
        </row>
        <row r="188">
          <cell r="G188" t="str">
            <v>FCFL11</v>
          </cell>
          <cell r="H188" t="str">
            <v>11602654000101</v>
          </cell>
          <cell r="I188" t="str">
            <v>Tradicional</v>
          </cell>
          <cell r="J188" t="str">
            <v>https://fnet.bm</v>
          </cell>
          <cell r="K188">
            <v>100</v>
          </cell>
          <cell r="L188" t="str">
            <v>-</v>
          </cell>
          <cell r="M188">
            <v>257.47932700000001</v>
          </cell>
          <cell r="N188">
            <v>130.81040492</v>
          </cell>
          <cell r="O188">
            <v>149.19740823999999</v>
          </cell>
          <cell r="P188">
            <v>46041</v>
          </cell>
          <cell r="Q188">
            <v>432826.90590000001</v>
          </cell>
          <cell r="R188">
            <v>358182.56514999998</v>
          </cell>
          <cell r="S188">
            <v>74644.340750000003</v>
          </cell>
          <cell r="T188">
            <v>124.59</v>
          </cell>
          <cell r="U188">
            <v>125.93806651</v>
          </cell>
          <cell r="V188">
            <v>98.929579787999998</v>
          </cell>
          <cell r="W188">
            <v>46024</v>
          </cell>
          <cell r="X188">
            <v>94.332944210999997</v>
          </cell>
          <cell r="Y188">
            <v>132.07474975</v>
          </cell>
          <cell r="Z188">
            <v>45679</v>
          </cell>
          <cell r="AA188">
            <v>1.000034055</v>
          </cell>
          <cell r="AB188">
            <v>46022</v>
          </cell>
          <cell r="AC188">
            <v>3474.01</v>
          </cell>
          <cell r="AD188">
            <v>432812.16649999999</v>
          </cell>
          <cell r="AE188">
            <v>124.58575723</v>
          </cell>
          <cell r="AF188">
            <v>46038</v>
          </cell>
          <cell r="AG188">
            <v>11.334528436999999</v>
          </cell>
          <cell r="AH188">
            <v>11.686294716000001</v>
          </cell>
          <cell r="AI188">
            <v>0.94578755299999995</v>
          </cell>
          <cell r="AJ188">
            <v>0.61844734391</v>
          </cell>
          <cell r="AK188">
            <v>0.51134105141999997</v>
          </cell>
          <cell r="AL188">
            <v>0.78808345443000005</v>
          </cell>
          <cell r="AM188">
            <v>-0.13536532750999999</v>
          </cell>
          <cell r="AN188">
            <v>32.070275455000001</v>
          </cell>
          <cell r="AO188">
            <v>-0.36378035629</v>
          </cell>
          <cell r="AP188">
            <v>6.6990155879</v>
          </cell>
          <cell r="AQ188">
            <v>0.59426021707999999</v>
          </cell>
          <cell r="AR188">
            <v>123.85398504</v>
          </cell>
          <cell r="AS188">
            <v>64.030520991000003</v>
          </cell>
          <cell r="AT188">
            <v>30.988620282999999</v>
          </cell>
          <cell r="AU188">
            <v>-0.36378035629</v>
          </cell>
          <cell r="AV188">
            <v>-1.3721743689999999</v>
          </cell>
          <cell r="AW188">
            <v>6.2506155019999996</v>
          </cell>
          <cell r="AX188">
            <v>-1.7754019910000001</v>
          </cell>
          <cell r="AY188">
            <v>9</v>
          </cell>
          <cell r="AZ188">
            <v>5</v>
          </cell>
          <cell r="BA188">
            <v>0.75930278820999997</v>
          </cell>
          <cell r="BB188">
            <v>1.5174593273000001</v>
          </cell>
          <cell r="BC188">
            <v>-0.38451211649</v>
          </cell>
          <cell r="BD188">
            <v>21.350447596999999</v>
          </cell>
          <cell r="BE188" t="str">
            <v>Bovespa</v>
          </cell>
          <cell r="BF188" t="str">
            <v>FII - Fundos de Investimento Imobiliário</v>
          </cell>
          <cell r="BG188">
            <v>0.94578755299999995</v>
          </cell>
        </row>
        <row r="189">
          <cell r="G189" t="str">
            <v>FAMB11</v>
          </cell>
          <cell r="H189" t="str">
            <v>05562312000102</v>
          </cell>
          <cell r="I189" t="str">
            <v>Tradicional</v>
          </cell>
          <cell r="J189" t="str">
            <v>https://fnet.bm</v>
          </cell>
          <cell r="K189">
            <v>93.442622951000004</v>
          </cell>
          <cell r="L189" t="str">
            <v>-</v>
          </cell>
          <cell r="M189">
            <v>42.897961639999998</v>
          </cell>
          <cell r="N189">
            <v>26.963896557000002</v>
          </cell>
          <cell r="O189">
            <v>26.401464118</v>
          </cell>
          <cell r="P189">
            <v>46041</v>
          </cell>
          <cell r="Q189">
            <v>124988.76</v>
          </cell>
          <cell r="R189">
            <v>94353.034620000006</v>
          </cell>
          <cell r="S189">
            <v>30635.725381</v>
          </cell>
          <cell r="T189">
            <v>1020</v>
          </cell>
          <cell r="U189">
            <v>1174.73</v>
          </cell>
          <cell r="V189">
            <v>86.828462711</v>
          </cell>
          <cell r="W189">
            <v>45985</v>
          </cell>
          <cell r="X189">
            <v>534.88494959000002</v>
          </cell>
          <cell r="Y189">
            <v>190.69521413000001</v>
          </cell>
          <cell r="Z189">
            <v>45681</v>
          </cell>
          <cell r="AA189">
            <v>0.55749452666999999</v>
          </cell>
          <cell r="AB189">
            <v>46022</v>
          </cell>
          <cell r="AC189">
            <v>122.538</v>
          </cell>
          <cell r="AD189">
            <v>224197.28628999999</v>
          </cell>
          <cell r="AE189">
            <v>1829.6143750000001</v>
          </cell>
          <cell r="AF189">
            <v>45688</v>
          </cell>
          <cell r="AG189">
            <v>5.8996423849999999</v>
          </cell>
          <cell r="AH189">
            <v>45.426656399999999</v>
          </cell>
          <cell r="AI189">
            <v>0</v>
          </cell>
          <cell r="AJ189">
            <v>1.3876187825999999</v>
          </cell>
          <cell r="AK189">
            <v>1.2805124901</v>
          </cell>
          <cell r="AL189">
            <v>2</v>
          </cell>
          <cell r="AM189">
            <v>9.6797780598000003</v>
          </cell>
          <cell r="AN189">
            <v>85.746980549</v>
          </cell>
          <cell r="AO189">
            <v>-4.6728971963000001</v>
          </cell>
          <cell r="AP189">
            <v>60.375720682000001</v>
          </cell>
          <cell r="AQ189">
            <v>1.4895077757999999</v>
          </cell>
          <cell r="AR189">
            <v>1005.03</v>
          </cell>
          <cell r="AS189">
            <v>130.60891935000001</v>
          </cell>
          <cell r="AT189">
            <v>97.567018638999997</v>
          </cell>
          <cell r="AU189">
            <v>-4.6728971963000001</v>
          </cell>
          <cell r="AV189">
            <v>-5.6812912090000003</v>
          </cell>
          <cell r="AW189">
            <v>27.159090909</v>
          </cell>
          <cell r="AX189">
            <v>-5.4205472356</v>
          </cell>
          <cell r="AY189">
            <v>6</v>
          </cell>
          <cell r="AZ189">
            <v>6</v>
          </cell>
          <cell r="BA189">
            <v>0</v>
          </cell>
          <cell r="BB189">
            <v>1.9772316025000001</v>
          </cell>
          <cell r="BC189">
            <v>1.3487015284999999</v>
          </cell>
          <cell r="BD189">
            <v>74.444607110999996</v>
          </cell>
          <cell r="BE189" t="str">
            <v>Bovespa</v>
          </cell>
          <cell r="BF189" t="str">
            <v>FII - Fundos de Investimento Imobiliário</v>
          </cell>
          <cell r="BG189">
            <v>0</v>
          </cell>
        </row>
        <row r="190">
          <cell r="G190" t="str">
            <v>FYTO11</v>
          </cell>
          <cell r="H190" t="str">
            <v>18085673000157</v>
          </cell>
          <cell r="I190" t="str">
            <v>Tradicional</v>
          </cell>
          <cell r="J190" t="str">
            <v>https://fnet.bm</v>
          </cell>
          <cell r="K190">
            <v>100</v>
          </cell>
          <cell r="L190" t="str">
            <v>-</v>
          </cell>
          <cell r="M190">
            <v>149.16037964</v>
          </cell>
          <cell r="N190">
            <v>153.39247442999999</v>
          </cell>
          <cell r="O190">
            <v>147.19884411999999</v>
          </cell>
          <cell r="P190">
            <v>46041</v>
          </cell>
          <cell r="Q190">
            <v>132031.19232</v>
          </cell>
          <cell r="R190">
            <v>115985.73492</v>
          </cell>
          <cell r="S190">
            <v>16045.457399999999</v>
          </cell>
          <cell r="T190">
            <v>8.64</v>
          </cell>
          <cell r="U190">
            <v>8.68</v>
          </cell>
          <cell r="V190">
            <v>99.539170506999994</v>
          </cell>
          <cell r="W190">
            <v>46037</v>
          </cell>
          <cell r="X190">
            <v>6.2054750872</v>
          </cell>
          <cell r="Y190">
            <v>139.23188601000001</v>
          </cell>
          <cell r="Z190">
            <v>45699</v>
          </cell>
          <cell r="AA190">
            <v>0.87522046924999997</v>
          </cell>
          <cell r="AB190">
            <v>46022</v>
          </cell>
          <cell r="AC190">
            <v>15281.388000000001</v>
          </cell>
          <cell r="AD190">
            <v>150854.78112</v>
          </cell>
          <cell r="AE190">
            <v>9.8717983681000003</v>
          </cell>
          <cell r="AF190">
            <v>46030</v>
          </cell>
          <cell r="AG190">
            <v>16.350461133</v>
          </cell>
          <cell r="AH190">
            <v>1.2410000000000001</v>
          </cell>
          <cell r="AI190">
            <v>0.11</v>
          </cell>
          <cell r="AJ190">
            <v>0.69930069931000005</v>
          </cell>
          <cell r="AK190">
            <v>0.59219440682000002</v>
          </cell>
          <cell r="AL190">
            <v>3.919239905</v>
          </cell>
          <cell r="AM190">
            <v>13.429277004999999</v>
          </cell>
          <cell r="AN190">
            <v>32.777715194999999</v>
          </cell>
          <cell r="AO190">
            <v>2.9411764705999999</v>
          </cell>
          <cell r="AP190">
            <v>7.4064553279999998</v>
          </cell>
          <cell r="AQ190">
            <v>0.69930069931000005</v>
          </cell>
          <cell r="AR190">
            <v>8.58</v>
          </cell>
          <cell r="AS190">
            <v>77.530237013999994</v>
          </cell>
          <cell r="AT190">
            <v>44.488336306000001</v>
          </cell>
          <cell r="AU190">
            <v>2.9411764705999999</v>
          </cell>
          <cell r="AV190">
            <v>1.9327824578999999</v>
          </cell>
          <cell r="AW190">
            <v>8.9415285442000005</v>
          </cell>
          <cell r="AX190">
            <v>-1.943828844</v>
          </cell>
          <cell r="AY190">
            <v>9</v>
          </cell>
          <cell r="AZ190">
            <v>8</v>
          </cell>
          <cell r="BA190">
            <v>1.3064133016999999</v>
          </cell>
          <cell r="BB190">
            <v>1.5915089533</v>
          </cell>
          <cell r="BC190">
            <v>1.2419611397000001</v>
          </cell>
          <cell r="BD190">
            <v>7.9010014540000002</v>
          </cell>
          <cell r="BE190" t="str">
            <v>Bovespa</v>
          </cell>
          <cell r="BF190" t="str">
            <v>FII - Fundos de Investimento Imobiliário</v>
          </cell>
          <cell r="BG190">
            <v>0.11</v>
          </cell>
        </row>
        <row r="191">
          <cell r="G191" t="str">
            <v>RBRI11</v>
          </cell>
          <cell r="H191" t="str">
            <v>32441656000136</v>
          </cell>
          <cell r="I191" t="str">
            <v>Tradicional</v>
          </cell>
          <cell r="J191" t="str">
            <v>https://fnet.bm</v>
          </cell>
          <cell r="K191">
            <v>19.672131147999998</v>
          </cell>
          <cell r="L191" t="str">
            <v>-</v>
          </cell>
          <cell r="M191">
            <v>15.28256768</v>
          </cell>
          <cell r="N191">
            <v>55.659329835999998</v>
          </cell>
          <cell r="O191">
            <v>198.41482765000001</v>
          </cell>
          <cell r="P191">
            <v>46041</v>
          </cell>
          <cell r="Q191">
            <v>70954.009950000007</v>
          </cell>
          <cell r="R191">
            <v>120111.9</v>
          </cell>
          <cell r="S191">
            <v>-49157.890050000002</v>
          </cell>
          <cell r="T191">
            <v>508.03</v>
          </cell>
          <cell r="U191">
            <v>701.68608596000001</v>
          </cell>
          <cell r="V191">
            <v>72.401321640000006</v>
          </cell>
          <cell r="W191">
            <v>45993</v>
          </cell>
          <cell r="X191">
            <v>397.70613619</v>
          </cell>
          <cell r="Y191">
            <v>127.74004567</v>
          </cell>
          <cell r="Z191">
            <v>45687</v>
          </cell>
          <cell r="AA191">
            <v>1.0448125705</v>
          </cell>
          <cell r="AB191">
            <v>46022</v>
          </cell>
          <cell r="AC191">
            <v>139.66499999999999</v>
          </cell>
          <cell r="AD191">
            <v>67910.754480000003</v>
          </cell>
          <cell r="AE191">
            <v>486.24032133999998</v>
          </cell>
          <cell r="AF191">
            <v>45856</v>
          </cell>
          <cell r="AG191">
            <v>23.720930233000001</v>
          </cell>
          <cell r="AH191">
            <v>204</v>
          </cell>
          <cell r="AI191">
            <v>0</v>
          </cell>
          <cell r="AJ191">
            <v>-0.19056974461000001</v>
          </cell>
          <cell r="AK191">
            <v>-0.29767603710000001</v>
          </cell>
          <cell r="AL191">
            <v>3.4304594859000002</v>
          </cell>
          <cell r="AM191">
            <v>-25.892486882</v>
          </cell>
          <cell r="AN191">
            <v>35.166792512000001</v>
          </cell>
          <cell r="AO191">
            <v>3.4305142716999999</v>
          </cell>
          <cell r="AP191">
            <v>9.7955326452999998</v>
          </cell>
          <cell r="AQ191">
            <v>-0.38041453426999999</v>
          </cell>
          <cell r="AR191">
            <v>509.97</v>
          </cell>
          <cell r="AS191" t="str">
            <v>-</v>
          </cell>
          <cell r="AT191" t="str">
            <v>-</v>
          </cell>
          <cell r="AU191">
            <v>3.4305142716999999</v>
          </cell>
          <cell r="AV191">
            <v>2.4221202590000002</v>
          </cell>
          <cell r="AW191">
            <v>33.787414718000001</v>
          </cell>
          <cell r="AX191">
            <v>-21.274469782000001</v>
          </cell>
          <cell r="AY191">
            <v>7</v>
          </cell>
          <cell r="AZ191">
            <v>7</v>
          </cell>
          <cell r="BA191">
            <v>0</v>
          </cell>
          <cell r="BB191" t="str">
            <v>-</v>
          </cell>
          <cell r="BC191" t="str">
            <v>-</v>
          </cell>
          <cell r="BD191" t="str">
            <v>-</v>
          </cell>
          <cell r="BE191" t="str">
            <v>Bovespa</v>
          </cell>
          <cell r="BF191" t="str">
            <v>FII - Fundos de Investimento Imobiliário</v>
          </cell>
          <cell r="BG191">
            <v>0</v>
          </cell>
        </row>
        <row r="192">
          <cell r="G192" t="str">
            <v>HBCR11</v>
          </cell>
          <cell r="H192" t="str">
            <v>36501159000137</v>
          </cell>
          <cell r="I192" t="str">
            <v>Tradicional</v>
          </cell>
          <cell r="J192" t="str">
            <v>https://fnet.bm</v>
          </cell>
          <cell r="K192">
            <v>31.147540983999999</v>
          </cell>
          <cell r="L192" t="str">
            <v>-</v>
          </cell>
          <cell r="M192">
            <v>645.96418324000001</v>
          </cell>
          <cell r="N192">
            <v>1132.0028586999999</v>
          </cell>
          <cell r="O192">
            <v>2.6297270587999999</v>
          </cell>
          <cell r="P192">
            <v>46041</v>
          </cell>
          <cell r="Q192">
            <v>217600</v>
          </cell>
          <cell r="R192">
            <v>220800</v>
          </cell>
          <cell r="S192">
            <v>-3200</v>
          </cell>
          <cell r="T192">
            <v>136</v>
          </cell>
          <cell r="U192">
            <v>144.63999999999999</v>
          </cell>
          <cell r="V192">
            <v>94.026548672999994</v>
          </cell>
          <cell r="W192">
            <v>46027</v>
          </cell>
          <cell r="X192">
            <v>119.48475366</v>
          </cell>
          <cell r="Y192">
            <v>113.82205329999999</v>
          </cell>
          <cell r="Z192">
            <v>45705</v>
          </cell>
          <cell r="AA192">
            <v>1.1641755278000001</v>
          </cell>
          <cell r="AB192">
            <v>46022</v>
          </cell>
          <cell r="AC192">
            <v>1600</v>
          </cell>
          <cell r="AD192">
            <v>186913.39477000001</v>
          </cell>
          <cell r="AE192">
            <v>116.82087172999999</v>
          </cell>
          <cell r="AF192">
            <v>46007</v>
          </cell>
          <cell r="AG192">
            <v>14.103568136</v>
          </cell>
          <cell r="AH192">
            <v>19.462924028</v>
          </cell>
          <cell r="AI192">
            <v>0</v>
          </cell>
          <cell r="AJ192">
            <v>0</v>
          </cell>
          <cell r="AK192">
            <v>-0.10710629248</v>
          </cell>
          <cell r="AL192">
            <v>-0.72992700734000004</v>
          </cell>
          <cell r="AM192">
            <v>1.0241954067000001</v>
          </cell>
          <cell r="AN192">
            <v>13.819528907</v>
          </cell>
          <cell r="AO192" t="str">
            <v>-</v>
          </cell>
          <cell r="AP192">
            <v>-11.551730959</v>
          </cell>
          <cell r="AQ192">
            <v>-5.5555555555999998</v>
          </cell>
          <cell r="AR192">
            <v>144</v>
          </cell>
          <cell r="AS192" t="str">
            <v>-</v>
          </cell>
          <cell r="AT192" t="str">
            <v>-</v>
          </cell>
          <cell r="AU192" t="str">
            <v>-</v>
          </cell>
          <cell r="AV192" t="str">
            <v>-</v>
          </cell>
          <cell r="AW192">
            <v>13.209438370000001</v>
          </cell>
          <cell r="AX192">
            <v>-5.4050192865</v>
          </cell>
          <cell r="AY192">
            <v>9</v>
          </cell>
          <cell r="AZ192">
            <v>4</v>
          </cell>
          <cell r="BA192">
            <v>0</v>
          </cell>
          <cell r="BB192" t="str">
            <v>-</v>
          </cell>
          <cell r="BC192" t="str">
            <v>-</v>
          </cell>
          <cell r="BD192" t="str">
            <v>-</v>
          </cell>
          <cell r="BE192" t="str">
            <v>Bovespa</v>
          </cell>
          <cell r="BF192" t="str">
            <v>FII - Fundos de Investimento Imobiliário</v>
          </cell>
          <cell r="BG192">
            <v>0</v>
          </cell>
        </row>
        <row r="193">
          <cell r="G193" t="str">
            <v>RDIV11</v>
          </cell>
          <cell r="H193" t="str">
            <v>36642275000176</v>
          </cell>
          <cell r="I193" t="str">
            <v>-</v>
          </cell>
          <cell r="J193" t="str">
            <v>https://fnet.bm</v>
          </cell>
          <cell r="K193">
            <v>3.2786885246000002</v>
          </cell>
          <cell r="L193" t="str">
            <v>-</v>
          </cell>
          <cell r="M193" t="str">
            <v>-</v>
          </cell>
          <cell r="N193" t="str">
            <v>-</v>
          </cell>
          <cell r="O193">
            <v>0</v>
          </cell>
          <cell r="P193">
            <v>45971</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v>46022</v>
          </cell>
          <cell r="AC193">
            <v>2623.752</v>
          </cell>
          <cell r="AD193">
            <v>223537.36919999999</v>
          </cell>
          <cell r="AE193">
            <v>85.197598400999993</v>
          </cell>
          <cell r="AF193">
            <v>46038</v>
          </cell>
          <cell r="AG193" t="str">
            <v>-</v>
          </cell>
          <cell r="AH193" t="str">
            <v>-</v>
          </cell>
          <cell r="AI193">
            <v>0.49404651799999999</v>
          </cell>
          <cell r="AJ193" t="str">
            <v>-</v>
          </cell>
          <cell r="AK193" t="str">
            <v>-</v>
          </cell>
          <cell r="AL193" t="str">
            <v>-</v>
          </cell>
          <cell r="AM193" t="str">
            <v>-</v>
          </cell>
          <cell r="AN193" t="str">
            <v>-</v>
          </cell>
          <cell r="AO193" t="str">
            <v>-</v>
          </cell>
          <cell r="AP193" t="str">
            <v>-</v>
          </cell>
          <cell r="AQ193" t="str">
            <v>-</v>
          </cell>
          <cell r="AR193" t="str">
            <v>-</v>
          </cell>
          <cell r="AS193" t="str">
            <v>-</v>
          </cell>
          <cell r="AT193" t="str">
            <v>-</v>
          </cell>
          <cell r="AU193" t="str">
            <v>-</v>
          </cell>
          <cell r="AV193" t="str">
            <v>-</v>
          </cell>
          <cell r="AW193">
            <v>-14</v>
          </cell>
          <cell r="AX193">
            <v>-14</v>
          </cell>
          <cell r="AY193" t="str">
            <v>-</v>
          </cell>
          <cell r="AZ193" t="str">
            <v>-</v>
          </cell>
          <cell r="BA193" t="str">
            <v>-</v>
          </cell>
          <cell r="BB193" t="str">
            <v>-</v>
          </cell>
          <cell r="BC193" t="str">
            <v>-</v>
          </cell>
          <cell r="BD193" t="str">
            <v>-</v>
          </cell>
          <cell r="BE193" t="str">
            <v>Bovespa</v>
          </cell>
          <cell r="BF193" t="str">
            <v>FII - Fundos de Investimento Imobiliário</v>
          </cell>
          <cell r="BG193">
            <v>0.49404651799999999</v>
          </cell>
        </row>
        <row r="194">
          <cell r="G194" t="str">
            <v>CXAG11</v>
          </cell>
          <cell r="H194" t="str">
            <v>40189596000134</v>
          </cell>
          <cell r="I194" t="str">
            <v>Tradicional</v>
          </cell>
          <cell r="J194" t="str">
            <v>https://fnet.bm</v>
          </cell>
          <cell r="K194">
            <v>100</v>
          </cell>
          <cell r="L194" t="str">
            <v>-</v>
          </cell>
          <cell r="M194">
            <v>133.11133527999999</v>
          </cell>
          <cell r="N194">
            <v>124.25507426</v>
          </cell>
          <cell r="O194">
            <v>142.13999941</v>
          </cell>
          <cell r="P194">
            <v>46041</v>
          </cell>
          <cell r="Q194">
            <v>159765.25682000001</v>
          </cell>
          <cell r="R194">
            <v>156482.98185000001</v>
          </cell>
          <cell r="S194">
            <v>3282.2749702000001</v>
          </cell>
          <cell r="T194">
            <v>76.42</v>
          </cell>
          <cell r="U194">
            <v>77.150000000000006</v>
          </cell>
          <cell r="V194">
            <v>99.053791316000002</v>
          </cell>
          <cell r="W194">
            <v>46027</v>
          </cell>
          <cell r="X194">
            <v>62.567353941</v>
          </cell>
          <cell r="Y194">
            <v>122.14037383</v>
          </cell>
          <cell r="Z194">
            <v>45694</v>
          </cell>
          <cell r="AA194">
            <v>0.69148098167000005</v>
          </cell>
          <cell r="AB194">
            <v>46022</v>
          </cell>
          <cell r="AC194">
            <v>2090.6210000000001</v>
          </cell>
          <cell r="AD194">
            <v>231047.94065999999</v>
          </cell>
          <cell r="AE194">
            <v>110.51641625000001</v>
          </cell>
          <cell r="AF194">
            <v>46021</v>
          </cell>
          <cell r="AG194">
            <v>12.090848362999999</v>
          </cell>
          <cell r="AH194">
            <v>9.0500000000000007</v>
          </cell>
          <cell r="AI194">
            <v>0.86</v>
          </cell>
          <cell r="AJ194">
            <v>1.2185430463</v>
          </cell>
          <cell r="AK194">
            <v>1.1114367539000001</v>
          </cell>
          <cell r="AL194">
            <v>3.6683469238000002</v>
          </cell>
          <cell r="AM194">
            <v>8.2840587703999997</v>
          </cell>
          <cell r="AN194">
            <v>15.491179576</v>
          </cell>
          <cell r="AO194">
            <v>0.55263157901000004</v>
          </cell>
          <cell r="AP194">
            <v>-9.8800802907000005</v>
          </cell>
          <cell r="AQ194">
            <v>1.7983215666000001</v>
          </cell>
          <cell r="AR194">
            <v>75.069999999999993</v>
          </cell>
          <cell r="AS194" t="str">
            <v>-</v>
          </cell>
          <cell r="AT194" t="str">
            <v>-</v>
          </cell>
          <cell r="AU194">
            <v>0.55263157901000004</v>
          </cell>
          <cell r="AV194">
            <v>-0.45576243373999997</v>
          </cell>
          <cell r="AW194">
            <v>5.4031815689</v>
          </cell>
          <cell r="AX194">
            <v>-1.3348011557999999</v>
          </cell>
          <cell r="AY194">
            <v>8</v>
          </cell>
          <cell r="AZ194">
            <v>5</v>
          </cell>
          <cell r="BA194">
            <v>1.1535881958</v>
          </cell>
          <cell r="BB194">
            <v>0.43480887995</v>
          </cell>
          <cell r="BC194">
            <v>0.30923065076</v>
          </cell>
          <cell r="BD194">
            <v>0.13173530643</v>
          </cell>
          <cell r="BE194" t="str">
            <v>Bovespa</v>
          </cell>
          <cell r="BF194" t="str">
            <v>FII - Fundos de Investimento Imobiliário</v>
          </cell>
          <cell r="BG194">
            <v>0.86</v>
          </cell>
        </row>
        <row r="195">
          <cell r="G195" t="str">
            <v>OPTM11</v>
          </cell>
          <cell r="H195" t="str">
            <v>09150967000124</v>
          </cell>
          <cell r="I195" t="str">
            <v>Tradicional</v>
          </cell>
          <cell r="J195" t="str">
            <v>https://fnet.bm</v>
          </cell>
          <cell r="K195">
            <v>0</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v>46022</v>
          </cell>
          <cell r="AC195">
            <v>73.3049745</v>
          </cell>
          <cell r="AD195">
            <v>5274.5348400000003</v>
          </cell>
          <cell r="AE195">
            <v>71.953300249999998</v>
          </cell>
          <cell r="AF195">
            <v>45597</v>
          </cell>
          <cell r="AG195" t="str">
            <v>-</v>
          </cell>
          <cell r="AH195" t="str">
            <v>-</v>
          </cell>
          <cell r="AI195" t="str">
            <v>-</v>
          </cell>
          <cell r="AJ195" t="str">
            <v>-</v>
          </cell>
          <cell r="AK195" t="str">
            <v>-</v>
          </cell>
          <cell r="AL195" t="str">
            <v>-</v>
          </cell>
          <cell r="AM195" t="str">
            <v>-</v>
          </cell>
          <cell r="AN195" t="str">
            <v>-</v>
          </cell>
          <cell r="AO195" t="str">
            <v>-</v>
          </cell>
          <cell r="AP195" t="str">
            <v>-</v>
          </cell>
          <cell r="AQ195" t="str">
            <v>-</v>
          </cell>
          <cell r="AR195" t="str">
            <v>-</v>
          </cell>
          <cell r="AS195" t="str">
            <v>-</v>
          </cell>
          <cell r="AT195" t="str">
            <v>-</v>
          </cell>
          <cell r="AU195" t="str">
            <v>-</v>
          </cell>
          <cell r="AV195" t="str">
            <v>-</v>
          </cell>
          <cell r="AW195" t="str">
            <v>-</v>
          </cell>
          <cell r="AX195" t="str">
            <v>-</v>
          </cell>
          <cell r="AY195" t="str">
            <v>-</v>
          </cell>
          <cell r="AZ195" t="str">
            <v>-</v>
          </cell>
          <cell r="BA195" t="str">
            <v>-</v>
          </cell>
          <cell r="BB195" t="str">
            <v>-</v>
          </cell>
          <cell r="BC195" t="str">
            <v>-</v>
          </cell>
          <cell r="BD195" t="str">
            <v>-</v>
          </cell>
          <cell r="BE195" t="str">
            <v>Bovespa</v>
          </cell>
          <cell r="BF195" t="str">
            <v>FII - Fundos de Investimento Imobiliário</v>
          </cell>
          <cell r="BG195" t="str">
            <v>-</v>
          </cell>
        </row>
        <row r="196">
          <cell r="G196" t="str">
            <v>JCIN11</v>
          </cell>
          <cell r="H196" t="str">
            <v>50718976000172</v>
          </cell>
          <cell r="I196" t="str">
            <v>Tradicional</v>
          </cell>
          <cell r="J196" t="str">
            <v>https://fnet.bm</v>
          </cell>
          <cell r="K196">
            <v>1.6393442623000001</v>
          </cell>
          <cell r="L196" t="str">
            <v>-</v>
          </cell>
          <cell r="M196">
            <v>2518.6096889999999</v>
          </cell>
          <cell r="N196">
            <v>163.50440492000001</v>
          </cell>
          <cell r="O196">
            <v>0</v>
          </cell>
          <cell r="P196">
            <v>45954</v>
          </cell>
          <cell r="Q196" t="str">
            <v>-</v>
          </cell>
          <cell r="R196">
            <v>196837.55</v>
          </cell>
          <cell r="S196" t="str">
            <v>-</v>
          </cell>
          <cell r="T196" t="str">
            <v>-</v>
          </cell>
          <cell r="U196">
            <v>148.73134725</v>
          </cell>
          <cell r="V196" t="str">
            <v>-</v>
          </cell>
          <cell r="W196">
            <v>45930</v>
          </cell>
          <cell r="X196">
            <v>144.16705777000001</v>
          </cell>
          <cell r="Y196" t="str">
            <v>-</v>
          </cell>
          <cell r="Z196">
            <v>45699</v>
          </cell>
          <cell r="AA196" t="str">
            <v>-</v>
          </cell>
          <cell r="AB196">
            <v>46022</v>
          </cell>
          <cell r="AC196">
            <v>1317.7170000000001</v>
          </cell>
          <cell r="AD196">
            <v>240682.02478000001</v>
          </cell>
          <cell r="AE196">
            <v>182.65077006999999</v>
          </cell>
          <cell r="AF196">
            <v>45974</v>
          </cell>
          <cell r="AG196">
            <v>3.972819206</v>
          </cell>
          <cell r="AH196">
            <v>5.9345064159999996</v>
          </cell>
          <cell r="AI196">
            <v>0</v>
          </cell>
          <cell r="AJ196" t="str">
            <v>-</v>
          </cell>
          <cell r="AK196" t="str">
            <v>-</v>
          </cell>
          <cell r="AL196" t="str">
            <v>-</v>
          </cell>
          <cell r="AM196" t="str">
            <v>-</v>
          </cell>
          <cell r="AN196" t="str">
            <v>-</v>
          </cell>
          <cell r="AO196" t="str">
            <v>-</v>
          </cell>
          <cell r="AP196" t="str">
            <v>-</v>
          </cell>
          <cell r="AQ196" t="str">
            <v>-</v>
          </cell>
          <cell r="AR196" t="str">
            <v>-</v>
          </cell>
          <cell r="AS196" t="str">
            <v>-</v>
          </cell>
          <cell r="AT196" t="str">
            <v>-</v>
          </cell>
          <cell r="AU196" t="str">
            <v>-</v>
          </cell>
          <cell r="AV196" t="str">
            <v>-</v>
          </cell>
          <cell r="AW196">
            <v>0.45420211190999998</v>
          </cell>
          <cell r="AX196">
            <v>-6.5190126042999993E-2</v>
          </cell>
          <cell r="AY196" t="str">
            <v>-</v>
          </cell>
          <cell r="AZ196" t="str">
            <v>-</v>
          </cell>
          <cell r="BA196">
            <v>0.70829573667000001</v>
          </cell>
          <cell r="BB196" t="str">
            <v>-</v>
          </cell>
          <cell r="BC196" t="str">
            <v>-</v>
          </cell>
          <cell r="BD196" t="str">
            <v>-</v>
          </cell>
          <cell r="BE196" t="str">
            <v>Bovespa</v>
          </cell>
          <cell r="BF196" t="str">
            <v>FII - Fundos de Investimento Imobiliário</v>
          </cell>
          <cell r="BG196">
            <v>0</v>
          </cell>
        </row>
        <row r="197">
          <cell r="G197" t="str">
            <v>FTCA11</v>
          </cell>
          <cell r="H197" t="str">
            <v>42537438000153</v>
          </cell>
          <cell r="I197" t="str">
            <v>Tradicional</v>
          </cell>
          <cell r="J197" t="str">
            <v>https://fnet.bm</v>
          </cell>
          <cell r="K197">
            <v>100</v>
          </cell>
          <cell r="L197" t="str">
            <v>-</v>
          </cell>
          <cell r="M197">
            <v>73.732034560000002</v>
          </cell>
          <cell r="N197">
            <v>99.218189179999996</v>
          </cell>
          <cell r="O197">
            <v>121.21541000000001</v>
          </cell>
          <cell r="P197">
            <v>46041</v>
          </cell>
          <cell r="Q197">
            <v>43707.529600000002</v>
          </cell>
          <cell r="R197">
            <v>31652.014668</v>
          </cell>
          <cell r="S197">
            <v>12055.514931</v>
          </cell>
          <cell r="T197">
            <v>9.8000000000000007</v>
          </cell>
          <cell r="U197">
            <v>9.8000000000000007</v>
          </cell>
          <cell r="V197">
            <v>100</v>
          </cell>
          <cell r="W197">
            <v>46041</v>
          </cell>
          <cell r="X197">
            <v>5.9315060737999996</v>
          </cell>
          <cell r="Y197">
            <v>165.21942114000001</v>
          </cell>
          <cell r="Z197">
            <v>45699</v>
          </cell>
          <cell r="AA197">
            <v>0.92369214537</v>
          </cell>
          <cell r="AB197">
            <v>45900</v>
          </cell>
          <cell r="AC197">
            <v>4459.9520000000002</v>
          </cell>
          <cell r="AD197">
            <v>47318.286529999998</v>
          </cell>
          <cell r="AE197">
            <v>10.609595468</v>
          </cell>
          <cell r="AF197">
            <v>46041</v>
          </cell>
          <cell r="AG197">
            <v>20.756258459000001</v>
          </cell>
          <cell r="AH197">
            <v>1.473059345</v>
          </cell>
          <cell r="AI197">
            <v>0</v>
          </cell>
          <cell r="AJ197">
            <v>0.20449897747000001</v>
          </cell>
          <cell r="AK197">
            <v>9.7392684984E-2</v>
          </cell>
          <cell r="AL197">
            <v>7.9295154184000003</v>
          </cell>
          <cell r="AM197">
            <v>11.506774459000001</v>
          </cell>
          <cell r="AN197">
            <v>61.798587974</v>
          </cell>
          <cell r="AO197">
            <v>6.6376496192000003</v>
          </cell>
          <cell r="AP197">
            <v>36.427328107000001</v>
          </cell>
          <cell r="AQ197">
            <v>4.9250535331999998</v>
          </cell>
          <cell r="AR197">
            <v>9.34</v>
          </cell>
          <cell r="AS197" t="str">
            <v>-</v>
          </cell>
          <cell r="AT197" t="str">
            <v>-</v>
          </cell>
          <cell r="AU197">
            <v>6.6376496192000003</v>
          </cell>
          <cell r="AV197">
            <v>5.6292556064000001</v>
          </cell>
          <cell r="AW197">
            <v>8.1185390703000007</v>
          </cell>
          <cell r="AX197">
            <v>0.71276051839999999</v>
          </cell>
          <cell r="AY197">
            <v>12</v>
          </cell>
          <cell r="AZ197">
            <v>10</v>
          </cell>
          <cell r="BA197">
            <v>0</v>
          </cell>
          <cell r="BB197">
            <v>3.2591330977999999</v>
          </cell>
          <cell r="BC197">
            <v>0.83905054712000005</v>
          </cell>
          <cell r="BD197">
            <v>38.438222103000001</v>
          </cell>
          <cell r="BE197" t="str">
            <v>Bovespa</v>
          </cell>
          <cell r="BF197" t="str">
            <v>FIAGRO-FII - Fundo de Investimento Imobiliário em Cadeias Agroindustriais</v>
          </cell>
          <cell r="BG197">
            <v>0</v>
          </cell>
        </row>
        <row r="198">
          <cell r="G198" t="str">
            <v>GLCR11</v>
          </cell>
          <cell r="H198" t="str">
            <v>59669570000111</v>
          </cell>
          <cell r="I198" t="str">
            <v>-</v>
          </cell>
          <cell r="J198" t="str">
            <v>https://fnet.bm</v>
          </cell>
          <cell r="K198">
            <v>40.983606557000002</v>
          </cell>
          <cell r="L198" t="str">
            <v>-</v>
          </cell>
          <cell r="M198" t="str">
            <v>-</v>
          </cell>
          <cell r="N198">
            <v>4.7459032787000002</v>
          </cell>
          <cell r="O198">
            <v>4.3425088235000002</v>
          </cell>
          <cell r="P198">
            <v>46035</v>
          </cell>
          <cell r="Q198">
            <v>36072.218699999998</v>
          </cell>
          <cell r="R198" t="str">
            <v>-</v>
          </cell>
          <cell r="S198" t="str">
            <v>-</v>
          </cell>
          <cell r="T198" t="str">
            <v>-</v>
          </cell>
          <cell r="U198" t="str">
            <v>-</v>
          </cell>
          <cell r="V198" t="str">
            <v>-</v>
          </cell>
          <cell r="W198" t="str">
            <v>-</v>
          </cell>
          <cell r="X198" t="str">
            <v>-</v>
          </cell>
          <cell r="Y198" t="str">
            <v>-</v>
          </cell>
          <cell r="Z198" t="str">
            <v>-</v>
          </cell>
          <cell r="AA198">
            <v>0.99102743181999997</v>
          </cell>
          <cell r="AB198">
            <v>46022</v>
          </cell>
          <cell r="AC198">
            <v>360.11</v>
          </cell>
          <cell r="AD198">
            <v>36398.809500000003</v>
          </cell>
          <cell r="AE198">
            <v>101.07691955</v>
          </cell>
          <cell r="AF198">
            <v>46037</v>
          </cell>
          <cell r="AG198" t="str">
            <v>-</v>
          </cell>
          <cell r="AH198" t="str">
            <v>-</v>
          </cell>
          <cell r="AI198">
            <v>0.9</v>
          </cell>
          <cell r="AJ198" t="str">
            <v>-</v>
          </cell>
          <cell r="AK198" t="str">
            <v>-</v>
          </cell>
          <cell r="AL198">
            <v>0.28775550691000001</v>
          </cell>
          <cell r="AM198">
            <v>3.0129058684999999</v>
          </cell>
          <cell r="AN198" t="str">
            <v>-</v>
          </cell>
          <cell r="AO198" t="str">
            <v>-</v>
          </cell>
          <cell r="AP198" t="str">
            <v>-</v>
          </cell>
          <cell r="AQ198">
            <v>0</v>
          </cell>
          <cell r="AR198">
            <v>100.17</v>
          </cell>
          <cell r="AS198" t="str">
            <v>-</v>
          </cell>
          <cell r="AT198" t="str">
            <v>-</v>
          </cell>
          <cell r="AU198" t="str">
            <v>-</v>
          </cell>
          <cell r="AV198" t="str">
            <v>-</v>
          </cell>
          <cell r="AW198">
            <v>1.3308630121</v>
          </cell>
          <cell r="AX198">
            <v>5.3772740101999998E-2</v>
          </cell>
          <cell r="AY198" t="str">
            <v>-</v>
          </cell>
          <cell r="AZ198" t="str">
            <v>-</v>
          </cell>
          <cell r="BA198">
            <v>0.90479541569999999</v>
          </cell>
          <cell r="BB198" t="str">
            <v>-</v>
          </cell>
          <cell r="BC198" t="str">
            <v>-</v>
          </cell>
          <cell r="BD198" t="str">
            <v>-</v>
          </cell>
          <cell r="BE198" t="str">
            <v>Bovespa</v>
          </cell>
          <cell r="BF198" t="str">
            <v>FII - Fundos de Investimento Imobiliário</v>
          </cell>
          <cell r="BG198">
            <v>0.9</v>
          </cell>
        </row>
        <row r="199">
          <cell r="G199" t="str">
            <v>GCRI11</v>
          </cell>
          <cell r="H199" t="str">
            <v>38293897000161</v>
          </cell>
          <cell r="I199" t="str">
            <v>Tradicional</v>
          </cell>
          <cell r="J199" t="str">
            <v>https://fnet.bm</v>
          </cell>
          <cell r="K199">
            <v>100</v>
          </cell>
          <cell r="L199" t="str">
            <v>-</v>
          </cell>
          <cell r="M199">
            <v>202.47188768000001</v>
          </cell>
          <cell r="N199">
            <v>187.41741721</v>
          </cell>
          <cell r="O199">
            <v>185.23590529000001</v>
          </cell>
          <cell r="P199">
            <v>46041</v>
          </cell>
          <cell r="Q199">
            <v>95256.841679999998</v>
          </cell>
          <cell r="R199">
            <v>86955.306790000002</v>
          </cell>
          <cell r="S199">
            <v>8301.5348900000008</v>
          </cell>
          <cell r="T199">
            <v>65.52</v>
          </cell>
          <cell r="U199">
            <v>66.36</v>
          </cell>
          <cell r="V199">
            <v>98.734177215000003</v>
          </cell>
          <cell r="W199">
            <v>46037</v>
          </cell>
          <cell r="X199">
            <v>47.757161674000002</v>
          </cell>
          <cell r="Y199">
            <v>137.19408294999999</v>
          </cell>
          <cell r="Z199">
            <v>45680</v>
          </cell>
          <cell r="AA199">
            <v>0.71530139565999995</v>
          </cell>
          <cell r="AB199">
            <v>46022</v>
          </cell>
          <cell r="AC199">
            <v>1453.8589999999999</v>
          </cell>
          <cell r="AD199">
            <v>133170.21643999999</v>
          </cell>
          <cell r="AE199">
            <v>91.597752216999993</v>
          </cell>
          <cell r="AF199">
            <v>46036</v>
          </cell>
          <cell r="AG199">
            <v>16.920247450000002</v>
          </cell>
          <cell r="AH199">
            <v>10.119999999999999</v>
          </cell>
          <cell r="AI199">
            <v>0.8</v>
          </cell>
          <cell r="AJ199">
            <v>-0.44066251339000001</v>
          </cell>
          <cell r="AK199">
            <v>-0.54776880587999999</v>
          </cell>
          <cell r="AL199">
            <v>5.4773744580999999</v>
          </cell>
          <cell r="AM199">
            <v>7.3165059235000003</v>
          </cell>
          <cell r="AN199">
            <v>28.500460233999998</v>
          </cell>
          <cell r="AO199">
            <v>0.68949910327999997</v>
          </cell>
          <cell r="AP199">
            <v>3.1292003672000002</v>
          </cell>
          <cell r="AQ199">
            <v>1.6462422363</v>
          </cell>
          <cell r="AR199">
            <v>64.458851167000006</v>
          </cell>
          <cell r="AS199" t="str">
            <v>-</v>
          </cell>
          <cell r="AT199" t="str">
            <v>-</v>
          </cell>
          <cell r="AU199">
            <v>0.68949910327999997</v>
          </cell>
          <cell r="AV199">
            <v>-0.31889490946999999</v>
          </cell>
          <cell r="AW199">
            <v>8.5165696195000002</v>
          </cell>
          <cell r="AX199">
            <v>-3.0447537528000002</v>
          </cell>
          <cell r="AY199">
            <v>9</v>
          </cell>
          <cell r="AZ199">
            <v>7</v>
          </cell>
          <cell r="BA199">
            <v>1.2722646310000001</v>
          </cell>
          <cell r="BB199">
            <v>1.3309885862999999</v>
          </cell>
          <cell r="BC199">
            <v>0.89023052265000002</v>
          </cell>
          <cell r="BD199">
            <v>9.6581929822999992</v>
          </cell>
          <cell r="BE199" t="str">
            <v>Bovespa</v>
          </cell>
          <cell r="BF199" t="str">
            <v>FII - Fundos de Investimento Imobiliário</v>
          </cell>
          <cell r="BG199">
            <v>0.8</v>
          </cell>
        </row>
        <row r="200">
          <cell r="G200" t="str">
            <v>HGIC11</v>
          </cell>
          <cell r="H200" t="str">
            <v>38456508000171</v>
          </cell>
          <cell r="I200" t="str">
            <v>Tradicional</v>
          </cell>
          <cell r="J200" t="str">
            <v>https://fnet.bm</v>
          </cell>
          <cell r="K200">
            <v>100</v>
          </cell>
          <cell r="L200" t="str">
            <v>-</v>
          </cell>
          <cell r="M200">
            <v>15.07579644</v>
          </cell>
          <cell r="N200">
            <v>7.6106413115000002</v>
          </cell>
          <cell r="O200">
            <v>10.488314705000001</v>
          </cell>
          <cell r="P200">
            <v>46041</v>
          </cell>
          <cell r="Q200">
            <v>30325.814302999999</v>
          </cell>
          <cell r="R200">
            <v>36091.067999999999</v>
          </cell>
          <cell r="S200">
            <v>-5765.2536974000004</v>
          </cell>
          <cell r="T200">
            <v>65.540000000000006</v>
          </cell>
          <cell r="U200">
            <v>71.794022890999997</v>
          </cell>
          <cell r="V200">
            <v>91.288936544999999</v>
          </cell>
          <cell r="W200">
            <v>45754</v>
          </cell>
          <cell r="X200">
            <v>49.432613881000002</v>
          </cell>
          <cell r="Y200">
            <v>132.58453247</v>
          </cell>
          <cell r="Z200">
            <v>45729</v>
          </cell>
          <cell r="AA200">
            <v>0.59292876127000005</v>
          </cell>
          <cell r="AB200">
            <v>46022</v>
          </cell>
          <cell r="AC200">
            <v>462.70696220000002</v>
          </cell>
          <cell r="AD200">
            <v>51145.797409999999</v>
          </cell>
          <cell r="AE200">
            <v>110.53604459</v>
          </cell>
          <cell r="AF200">
            <v>46029</v>
          </cell>
          <cell r="AG200">
            <v>12.03916495</v>
          </cell>
          <cell r="AH200">
            <v>9.3905486610000004</v>
          </cell>
          <cell r="AI200">
            <v>0.8</v>
          </cell>
          <cell r="AJ200">
            <v>-0.7120133313</v>
          </cell>
          <cell r="AK200">
            <v>-0.81911962379000003</v>
          </cell>
          <cell r="AL200">
            <v>3.6789682437</v>
          </cell>
          <cell r="AM200">
            <v>1.3456246472</v>
          </cell>
          <cell r="AN200">
            <v>-3.7600199474</v>
          </cell>
          <cell r="AO200">
            <v>2.2725015865999998</v>
          </cell>
          <cell r="AP200">
            <v>-29.131279813999999</v>
          </cell>
          <cell r="AQ200">
            <v>0.70682237256000002</v>
          </cell>
          <cell r="AR200">
            <v>65.08</v>
          </cell>
          <cell r="AS200" t="str">
            <v>-</v>
          </cell>
          <cell r="AT200" t="str">
            <v>-</v>
          </cell>
          <cell r="AU200">
            <v>2.2725015865999998</v>
          </cell>
          <cell r="AV200">
            <v>1.2641075738000001</v>
          </cell>
          <cell r="AW200">
            <v>12.389298744</v>
          </cell>
          <cell r="AX200">
            <v>-9.4943551017000001</v>
          </cell>
          <cell r="AY200">
            <v>3</v>
          </cell>
          <cell r="AZ200">
            <v>3</v>
          </cell>
          <cell r="BA200">
            <v>1.2501953429999999</v>
          </cell>
          <cell r="BB200">
            <v>-0.21489435810999999</v>
          </cell>
          <cell r="BC200">
            <v>-0.23233282323000001</v>
          </cell>
          <cell r="BD200">
            <v>-5.2342999453000001</v>
          </cell>
          <cell r="BE200" t="str">
            <v>Bovespa</v>
          </cell>
          <cell r="BF200" t="str">
            <v>FII - Fundos de Investimento Imobiliário</v>
          </cell>
          <cell r="BG200">
            <v>0.8</v>
          </cell>
        </row>
        <row r="201">
          <cell r="G201" t="str">
            <v>IRIM11</v>
          </cell>
          <cell r="H201" t="str">
            <v>41076564000195</v>
          </cell>
          <cell r="I201" t="str">
            <v>Tradicional</v>
          </cell>
          <cell r="J201" t="str">
            <v>https://fnet.bm</v>
          </cell>
          <cell r="K201">
            <v>100</v>
          </cell>
          <cell r="L201" t="str">
            <v>-</v>
          </cell>
          <cell r="M201">
            <v>696.69992460000003</v>
          </cell>
          <cell r="N201">
            <v>2692.3028804999999</v>
          </cell>
          <cell r="O201">
            <v>4729.0408224000003</v>
          </cell>
          <cell r="P201">
            <v>46041</v>
          </cell>
          <cell r="Q201">
            <v>2443623.9434000002</v>
          </cell>
          <cell r="R201">
            <v>120979.2</v>
          </cell>
          <cell r="S201">
            <v>2322644.7434</v>
          </cell>
          <cell r="T201">
            <v>69.37</v>
          </cell>
          <cell r="U201">
            <v>77.105291870000002</v>
          </cell>
          <cell r="V201">
            <v>89.967884587</v>
          </cell>
          <cell r="W201">
            <v>45994</v>
          </cell>
          <cell r="X201">
            <v>53.299763521000003</v>
          </cell>
          <cell r="Y201">
            <v>130.15067124999999</v>
          </cell>
          <cell r="Z201">
            <v>45691</v>
          </cell>
          <cell r="AA201">
            <v>0.82449802123000004</v>
          </cell>
          <cell r="AB201">
            <v>46022</v>
          </cell>
          <cell r="AC201">
            <v>35225.947</v>
          </cell>
          <cell r="AD201">
            <v>2963771.7502000001</v>
          </cell>
          <cell r="AE201">
            <v>84.136041825999996</v>
          </cell>
          <cell r="AF201">
            <v>46034</v>
          </cell>
          <cell r="AG201">
            <v>15.521345818</v>
          </cell>
          <cell r="AH201">
            <v>9.7799999999999994</v>
          </cell>
          <cell r="AI201">
            <v>0.89</v>
          </cell>
          <cell r="AJ201">
            <v>-0.18705035973</v>
          </cell>
          <cell r="AK201">
            <v>-0.29415665221999998</v>
          </cell>
          <cell r="AL201">
            <v>6.7544653540999997</v>
          </cell>
          <cell r="AM201">
            <v>3.8541471143999999</v>
          </cell>
          <cell r="AN201">
            <v>27.031681988999999</v>
          </cell>
          <cell r="AO201">
            <v>3.3477419744999999</v>
          </cell>
          <cell r="AP201">
            <v>1.6604221226</v>
          </cell>
          <cell r="AQ201">
            <v>1.8499486125</v>
          </cell>
          <cell r="AR201">
            <v>68.11</v>
          </cell>
          <cell r="AS201" t="str">
            <v>-</v>
          </cell>
          <cell r="AT201" t="str">
            <v>-</v>
          </cell>
          <cell r="AU201">
            <v>3.3477419744999999</v>
          </cell>
          <cell r="AV201">
            <v>2.3393479618000002</v>
          </cell>
          <cell r="AW201">
            <v>10.982686418</v>
          </cell>
          <cell r="AX201">
            <v>-8.2546566750999997</v>
          </cell>
          <cell r="AY201">
            <v>9</v>
          </cell>
          <cell r="AZ201">
            <v>7</v>
          </cell>
          <cell r="BA201">
            <v>1.3519671881999999</v>
          </cell>
          <cell r="BB201">
            <v>0.76082072742999995</v>
          </cell>
          <cell r="BC201">
            <v>0.89517293463000003</v>
          </cell>
          <cell r="BD201">
            <v>5.6310917205999997</v>
          </cell>
          <cell r="BE201" t="str">
            <v>Bovespa</v>
          </cell>
          <cell r="BF201" t="str">
            <v>FII - Fundos de Investimento Imobiliário</v>
          </cell>
          <cell r="BG201">
            <v>0.89</v>
          </cell>
        </row>
        <row r="202">
          <cell r="G202" t="str">
            <v>JCCJ11</v>
          </cell>
          <cell r="H202" t="str">
            <v>50701686000116</v>
          </cell>
          <cell r="I202" t="str">
            <v>Tradicional</v>
          </cell>
          <cell r="J202" t="str">
            <v>https://fnet.bm</v>
          </cell>
          <cell r="K202">
            <v>59.016393442999998</v>
          </cell>
          <cell r="L202" t="str">
            <v>-</v>
          </cell>
          <cell r="M202">
            <v>681.87466656000004</v>
          </cell>
          <cell r="N202">
            <v>32.912543607000003</v>
          </cell>
          <cell r="O202">
            <v>18.855360000000001</v>
          </cell>
          <cell r="P202">
            <v>46038</v>
          </cell>
          <cell r="Q202">
            <v>743840.12</v>
          </cell>
          <cell r="R202">
            <v>266155.8</v>
          </cell>
          <cell r="S202">
            <v>477684.32</v>
          </cell>
          <cell r="T202">
            <v>152</v>
          </cell>
          <cell r="U202">
            <v>175.36641807000001</v>
          </cell>
          <cell r="V202">
            <v>86.675659838000001</v>
          </cell>
          <cell r="W202">
            <v>45950</v>
          </cell>
          <cell r="X202">
            <v>143.30163676000001</v>
          </cell>
          <cell r="Y202">
            <v>106.06996782</v>
          </cell>
          <cell r="Z202">
            <v>46034</v>
          </cell>
          <cell r="AA202">
            <v>0.77676836919000003</v>
          </cell>
          <cell r="AB202">
            <v>46022</v>
          </cell>
          <cell r="AC202">
            <v>4893.6850000000004</v>
          </cell>
          <cell r="AD202">
            <v>957608.66367000004</v>
          </cell>
          <cell r="AE202">
            <v>195.68253038</v>
          </cell>
          <cell r="AF202">
            <v>46036</v>
          </cell>
          <cell r="AG202">
            <v>4.6416081615999998</v>
          </cell>
          <cell r="AH202">
            <v>7.4041787919999997</v>
          </cell>
          <cell r="AI202">
            <v>1.77</v>
          </cell>
          <cell r="AJ202" t="str">
            <v>-</v>
          </cell>
          <cell r="AK202" t="str">
            <v>-</v>
          </cell>
          <cell r="AL202">
            <v>-4.4316178131999999</v>
          </cell>
          <cell r="AM202">
            <v>-13.324340161</v>
          </cell>
          <cell r="AN202" t="str">
            <v>-</v>
          </cell>
          <cell r="AO202">
            <v>0.23784711428999999</v>
          </cell>
          <cell r="AP202" t="str">
            <v>-</v>
          </cell>
          <cell r="AQ202">
            <v>6.0699678205999996</v>
          </cell>
          <cell r="AR202">
            <v>143.30163676000001</v>
          </cell>
          <cell r="AS202" t="str">
            <v>-</v>
          </cell>
          <cell r="AT202" t="str">
            <v>-</v>
          </cell>
          <cell r="AU202">
            <v>0.23784711428999999</v>
          </cell>
          <cell r="AV202">
            <v>-0.77054689846000002</v>
          </cell>
          <cell r="AW202">
            <v>4.6210955650000001</v>
          </cell>
          <cell r="AX202">
            <v>-6.8113117059999997</v>
          </cell>
          <cell r="AY202">
            <v>7</v>
          </cell>
          <cell r="AZ202">
            <v>3</v>
          </cell>
          <cell r="BA202">
            <v>1.1329450169999999</v>
          </cell>
          <cell r="BB202" t="str">
            <v>-</v>
          </cell>
          <cell r="BC202" t="str">
            <v>-</v>
          </cell>
          <cell r="BD202" t="str">
            <v>-</v>
          </cell>
          <cell r="BE202" t="str">
            <v>Bovespa</v>
          </cell>
          <cell r="BF202" t="str">
            <v>FII - Fundos de Investimento Imobiliário</v>
          </cell>
          <cell r="BG202">
            <v>1.77</v>
          </cell>
        </row>
        <row r="203">
          <cell r="G203" t="str">
            <v>LASC11</v>
          </cell>
          <cell r="H203" t="str">
            <v>30248158000146</v>
          </cell>
          <cell r="I203" t="str">
            <v>Tradicional</v>
          </cell>
          <cell r="J203" t="str">
            <v>https://fnet.bm</v>
          </cell>
          <cell r="K203">
            <v>100</v>
          </cell>
          <cell r="L203" t="str">
            <v>-</v>
          </cell>
          <cell r="M203">
            <v>1215.2625937</v>
          </cell>
          <cell r="N203">
            <v>2655.9455935999999</v>
          </cell>
          <cell r="O203">
            <v>3846.4569953</v>
          </cell>
          <cell r="P203">
            <v>46041</v>
          </cell>
          <cell r="Q203">
            <v>323873.8247</v>
          </cell>
          <cell r="R203">
            <v>329313.37599999999</v>
          </cell>
          <cell r="S203">
            <v>-5439.5512998000004</v>
          </cell>
          <cell r="T203">
            <v>110.15</v>
          </cell>
          <cell r="U203">
            <v>110.51</v>
          </cell>
          <cell r="V203">
            <v>99.674237625999993</v>
          </cell>
          <cell r="W203">
            <v>46030</v>
          </cell>
          <cell r="X203">
            <v>84.799183524</v>
          </cell>
          <cell r="Y203">
            <v>129.89511859000001</v>
          </cell>
          <cell r="Z203">
            <v>45922</v>
          </cell>
          <cell r="AA203">
            <v>0.83459324219999997</v>
          </cell>
          <cell r="AB203">
            <v>46022</v>
          </cell>
          <cell r="AC203">
            <v>2940.2979999999998</v>
          </cell>
          <cell r="AD203">
            <v>388061.88251000002</v>
          </cell>
          <cell r="AE203">
            <v>131.98045998000001</v>
          </cell>
          <cell r="AF203">
            <v>46021</v>
          </cell>
          <cell r="AG203">
            <v>11.878154508</v>
          </cell>
          <cell r="AH203">
            <v>13.303533049</v>
          </cell>
          <cell r="AI203">
            <v>0.51</v>
          </cell>
          <cell r="AJ203">
            <v>0</v>
          </cell>
          <cell r="AK203">
            <v>-0.10710629248</v>
          </cell>
          <cell r="AL203">
            <v>5.3979080801999997</v>
          </cell>
          <cell r="AM203">
            <v>6.8323740270000002</v>
          </cell>
          <cell r="AN203">
            <v>20.250261650999999</v>
          </cell>
          <cell r="AO203">
            <v>1.5300949397000001</v>
          </cell>
          <cell r="AP203">
            <v>-5.1209982157000002</v>
          </cell>
          <cell r="AQ203">
            <v>0.13636363637000001</v>
          </cell>
          <cell r="AR203">
            <v>110</v>
          </cell>
          <cell r="AS203">
            <v>96.837220513000005</v>
          </cell>
          <cell r="AT203">
            <v>63.795319804999998</v>
          </cell>
          <cell r="AU203">
            <v>1.5300949397000001</v>
          </cell>
          <cell r="AV203">
            <v>0.52170092695000003</v>
          </cell>
          <cell r="AW203">
            <v>9.4267643811999999</v>
          </cell>
          <cell r="AX203">
            <v>-4.5162529766999997</v>
          </cell>
          <cell r="AY203">
            <v>8</v>
          </cell>
          <cell r="AZ203">
            <v>7</v>
          </cell>
          <cell r="BA203">
            <v>0.48571428571000003</v>
          </cell>
          <cell r="BB203">
            <v>0.42605484326999998</v>
          </cell>
          <cell r="BC203">
            <v>-0.11355271615</v>
          </cell>
          <cell r="BD203">
            <v>12.414265523999999</v>
          </cell>
          <cell r="BE203" t="str">
            <v>Bovespa</v>
          </cell>
          <cell r="BF203" t="str">
            <v>FII - Fundos de Investimento Imobiliário</v>
          </cell>
          <cell r="BG203">
            <v>0.51</v>
          </cell>
        </row>
        <row r="204">
          <cell r="G204" t="str">
            <v>MGHT11</v>
          </cell>
          <cell r="H204" t="str">
            <v>34197776000165</v>
          </cell>
          <cell r="I204" t="str">
            <v>Tradicional</v>
          </cell>
          <cell r="J204" t="str">
            <v>https://fnet.bm</v>
          </cell>
          <cell r="K204">
            <v>100</v>
          </cell>
          <cell r="L204" t="str">
            <v>-</v>
          </cell>
          <cell r="M204">
            <v>150.69837944</v>
          </cell>
          <cell r="N204">
            <v>314.40485344000001</v>
          </cell>
          <cell r="O204">
            <v>749.65944764999995</v>
          </cell>
          <cell r="P204">
            <v>46041</v>
          </cell>
          <cell r="Q204">
            <v>22662.774000000001</v>
          </cell>
          <cell r="R204">
            <v>19049.867999999999</v>
          </cell>
          <cell r="S204">
            <v>3612.9059999999999</v>
          </cell>
          <cell r="T204">
            <v>17.25</v>
          </cell>
          <cell r="U204">
            <v>20</v>
          </cell>
          <cell r="V204">
            <v>86.25</v>
          </cell>
          <cell r="W204">
            <v>46030</v>
          </cell>
          <cell r="X204">
            <v>11.1</v>
          </cell>
          <cell r="Y204">
            <v>155.40540540999999</v>
          </cell>
          <cell r="Z204">
            <v>45789</v>
          </cell>
          <cell r="AA204">
            <v>0.74715057491000003</v>
          </cell>
          <cell r="AB204">
            <v>46022</v>
          </cell>
          <cell r="AC204">
            <v>1313.7840000000001</v>
          </cell>
          <cell r="AD204">
            <v>30332.271379999998</v>
          </cell>
          <cell r="AE204">
            <v>23.087715621000001</v>
          </cell>
          <cell r="AF204">
            <v>45483</v>
          </cell>
          <cell r="AG204">
            <v>0</v>
          </cell>
          <cell r="AH204">
            <v>0</v>
          </cell>
          <cell r="AI204">
            <v>0</v>
          </cell>
          <cell r="AJ204">
            <v>0.17421602788000001</v>
          </cell>
          <cell r="AK204">
            <v>6.7109735392000006E-2</v>
          </cell>
          <cell r="AL204">
            <v>-4.2730299667000002</v>
          </cell>
          <cell r="AM204">
            <v>8.6956521739999992</v>
          </cell>
          <cell r="AN204">
            <v>18.965517241000001</v>
          </cell>
          <cell r="AO204">
            <v>-1.1461318052</v>
          </cell>
          <cell r="AP204">
            <v>-6.4057426256000003</v>
          </cell>
          <cell r="AQ204">
            <v>-4.2730299667000002</v>
          </cell>
          <cell r="AR204">
            <v>18.02</v>
          </cell>
          <cell r="AS204">
            <v>-74.300382463999995</v>
          </cell>
          <cell r="AT204">
            <v>-107.34228317</v>
          </cell>
          <cell r="AU204">
            <v>-1.1461318052</v>
          </cell>
          <cell r="AV204">
            <v>-2.1545258180000002</v>
          </cell>
          <cell r="AW204">
            <v>20.413793103</v>
          </cell>
          <cell r="AX204">
            <v>-7.6428571428999996</v>
          </cell>
          <cell r="AY204">
            <v>6</v>
          </cell>
          <cell r="AZ204">
            <v>3</v>
          </cell>
          <cell r="BA204">
            <v>0</v>
          </cell>
          <cell r="BB204">
            <v>0.51392627820000003</v>
          </cell>
          <cell r="BC204">
            <v>0.25260827153999998</v>
          </cell>
          <cell r="BD204">
            <v>13.477925009</v>
          </cell>
          <cell r="BE204" t="str">
            <v>Bovespa</v>
          </cell>
          <cell r="BF204" t="str">
            <v>FII - Fundos de Investimento Imobiliário</v>
          </cell>
          <cell r="BG204">
            <v>0</v>
          </cell>
        </row>
        <row r="205">
          <cell r="G205" t="str">
            <v>NEXG11</v>
          </cell>
          <cell r="H205" t="str">
            <v>52044477000172</v>
          </cell>
          <cell r="I205" t="str">
            <v>Tradicional</v>
          </cell>
          <cell r="J205" t="str">
            <v>https://fnet.bm</v>
          </cell>
          <cell r="K205">
            <v>93.442622951000004</v>
          </cell>
          <cell r="L205" t="str">
            <v>-</v>
          </cell>
          <cell r="M205">
            <v>225.064787</v>
          </cell>
          <cell r="N205">
            <v>248.42569279</v>
          </cell>
          <cell r="O205">
            <v>305.76316471000001</v>
          </cell>
          <cell r="P205">
            <v>46041</v>
          </cell>
          <cell r="Q205">
            <v>90805</v>
          </cell>
          <cell r="R205">
            <v>89058.75</v>
          </cell>
          <cell r="S205">
            <v>1746.25</v>
          </cell>
          <cell r="T205">
            <v>130</v>
          </cell>
          <cell r="U205">
            <v>134.17088899000001</v>
          </cell>
          <cell r="V205">
            <v>96.891360695000003</v>
          </cell>
          <cell r="W205">
            <v>46001</v>
          </cell>
          <cell r="X205">
            <v>102.95354301</v>
          </cell>
          <cell r="Y205">
            <v>126.27054513</v>
          </cell>
          <cell r="Z205">
            <v>45749</v>
          </cell>
          <cell r="AA205">
            <v>1.297412373</v>
          </cell>
          <cell r="AB205">
            <v>45869</v>
          </cell>
          <cell r="AC205">
            <v>698.5</v>
          </cell>
          <cell r="AD205">
            <v>69989.312489999997</v>
          </cell>
          <cell r="AE205">
            <v>100.19944522</v>
          </cell>
          <cell r="AF205">
            <v>46030</v>
          </cell>
          <cell r="AG205">
            <v>8.9568627451000005</v>
          </cell>
          <cell r="AH205">
            <v>11.42</v>
          </cell>
          <cell r="AI205">
            <v>0.8</v>
          </cell>
          <cell r="AJ205">
            <v>-0.38314176244999998</v>
          </cell>
          <cell r="AK205">
            <v>-0.49024805494000001</v>
          </cell>
          <cell r="AL205">
            <v>2.9947534945999998</v>
          </cell>
          <cell r="AM205">
            <v>12.436137327000001</v>
          </cell>
          <cell r="AN205">
            <v>26.102204894</v>
          </cell>
          <cell r="AO205">
            <v>0.43253757539999999</v>
          </cell>
          <cell r="AP205">
            <v>0.73094502693999996</v>
          </cell>
          <cell r="AQ205">
            <v>1.5387018668000001</v>
          </cell>
          <cell r="AR205">
            <v>128.03</v>
          </cell>
          <cell r="AS205" t="str">
            <v>-</v>
          </cell>
          <cell r="AT205" t="str">
            <v>-</v>
          </cell>
          <cell r="AU205">
            <v>0.43253757539999999</v>
          </cell>
          <cell r="AV205">
            <v>-0.57585643735000003</v>
          </cell>
          <cell r="AW205">
            <v>9.5862802138000003</v>
          </cell>
          <cell r="AX205">
            <v>-1.8840479138999999</v>
          </cell>
          <cell r="AY205">
            <v>11</v>
          </cell>
          <cell r="AZ205">
            <v>4</v>
          </cell>
          <cell r="BA205">
            <v>0.62992125984000003</v>
          </cell>
          <cell r="BB205">
            <v>0.58382877200000005</v>
          </cell>
          <cell r="BC205">
            <v>6.9944060825999996E-3</v>
          </cell>
          <cell r="BD205">
            <v>14.307467147000001</v>
          </cell>
          <cell r="BE205" t="str">
            <v>Bovespa</v>
          </cell>
          <cell r="BF205" t="str">
            <v>FIAGRO-FII - Fundo de Investimento Imobiliário em Cadeias Agroindustriais</v>
          </cell>
          <cell r="BG205">
            <v>0.8</v>
          </cell>
        </row>
        <row r="206">
          <cell r="G206" t="str">
            <v>NMKS11</v>
          </cell>
          <cell r="H206" t="str">
            <v>43011068000189</v>
          </cell>
          <cell r="I206" t="str">
            <v>-</v>
          </cell>
          <cell r="J206" t="str">
            <v>https://fnet.bm</v>
          </cell>
          <cell r="K206">
            <v>24.590163934</v>
          </cell>
          <cell r="L206" t="str">
            <v>-</v>
          </cell>
          <cell r="M206" t="str">
            <v>-</v>
          </cell>
          <cell r="N206">
            <v>415.04468738000003</v>
          </cell>
          <cell r="O206">
            <v>61.890138235000002</v>
          </cell>
          <cell r="P206">
            <v>46027</v>
          </cell>
          <cell r="Q206">
            <v>321811.62354</v>
          </cell>
          <cell r="R206" t="str">
            <v>-</v>
          </cell>
          <cell r="S206" t="str">
            <v>-</v>
          </cell>
          <cell r="T206" t="str">
            <v>-</v>
          </cell>
          <cell r="U206" t="str">
            <v>-</v>
          </cell>
          <cell r="V206" t="str">
            <v>-</v>
          </cell>
          <cell r="W206" t="str">
            <v>-</v>
          </cell>
          <cell r="X206" t="str">
            <v>-</v>
          </cell>
          <cell r="Y206" t="str">
            <v>-</v>
          </cell>
          <cell r="Z206" t="str">
            <v>-</v>
          </cell>
          <cell r="AA206">
            <v>1.0596289302999999</v>
          </cell>
          <cell r="AB206">
            <v>46022</v>
          </cell>
          <cell r="AC206">
            <v>305.82900000000001</v>
          </cell>
          <cell r="AD206">
            <v>303702.18700999999</v>
          </cell>
          <cell r="AE206">
            <v>993.04574454999999</v>
          </cell>
          <cell r="AF206" t="str">
            <v>-</v>
          </cell>
          <cell r="AG206" t="str">
            <v>-</v>
          </cell>
          <cell r="AH206" t="str">
            <v>-</v>
          </cell>
          <cell r="AI206">
            <v>0</v>
          </cell>
          <cell r="AJ206" t="str">
            <v>-</v>
          </cell>
          <cell r="AK206" t="str">
            <v>-</v>
          </cell>
          <cell r="AL206" t="str">
            <v>-</v>
          </cell>
          <cell r="AM206" t="str">
            <v>-</v>
          </cell>
          <cell r="AN206" t="str">
            <v>-</v>
          </cell>
          <cell r="AO206" t="str">
            <v>-</v>
          </cell>
          <cell r="AP206" t="str">
            <v>-</v>
          </cell>
          <cell r="AQ206" t="str">
            <v>-</v>
          </cell>
          <cell r="AR206" t="str">
            <v>-</v>
          </cell>
          <cell r="AS206" t="str">
            <v>-</v>
          </cell>
          <cell r="AT206" t="str">
            <v>-</v>
          </cell>
          <cell r="AU206" t="str">
            <v>-</v>
          </cell>
          <cell r="AV206" t="str">
            <v>-</v>
          </cell>
          <cell r="AW206">
            <v>1.4257064321999999E-2</v>
          </cell>
          <cell r="AX206">
            <v>1.4257064321999999E-2</v>
          </cell>
          <cell r="AY206" t="str">
            <v>-</v>
          </cell>
          <cell r="AZ206" t="str">
            <v>-</v>
          </cell>
          <cell r="BA206">
            <v>0</v>
          </cell>
          <cell r="BB206" t="str">
            <v>-</v>
          </cell>
          <cell r="BC206" t="str">
            <v>-</v>
          </cell>
          <cell r="BD206" t="str">
            <v>-</v>
          </cell>
          <cell r="BE206" t="str">
            <v>Bovespa</v>
          </cell>
          <cell r="BF206" t="str">
            <v>FII - Fundos de Investimento Imobiliário</v>
          </cell>
          <cell r="BG206">
            <v>0</v>
          </cell>
        </row>
        <row r="207">
          <cell r="G207" t="str">
            <v>NMKS15</v>
          </cell>
          <cell r="H207" t="str">
            <v>43011068000189</v>
          </cell>
          <cell r="I207" t="str">
            <v>-</v>
          </cell>
          <cell r="J207" t="str">
            <v>https://fnet.bm</v>
          </cell>
          <cell r="K207">
            <v>0</v>
          </cell>
          <cell r="L207" t="str">
            <v>-</v>
          </cell>
          <cell r="M207" t="str">
            <v>-</v>
          </cell>
          <cell r="N207">
            <v>0</v>
          </cell>
          <cell r="O207">
            <v>0</v>
          </cell>
          <cell r="P207">
            <v>45947</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v>46022</v>
          </cell>
          <cell r="AC207">
            <v>305.82900000000001</v>
          </cell>
          <cell r="AD207">
            <v>303702.18700999999</v>
          </cell>
          <cell r="AE207">
            <v>993.04574454999999</v>
          </cell>
          <cell r="AF207" t="str">
            <v>-</v>
          </cell>
          <cell r="AG207" t="str">
            <v>-</v>
          </cell>
          <cell r="AH207" t="str">
            <v>-</v>
          </cell>
          <cell r="AI207">
            <v>0</v>
          </cell>
          <cell r="AJ207" t="str">
            <v>-</v>
          </cell>
          <cell r="AK207" t="str">
            <v>-</v>
          </cell>
          <cell r="AL207" t="str">
            <v>-</v>
          </cell>
          <cell r="AM207" t="str">
            <v>-</v>
          </cell>
          <cell r="AN207" t="str">
            <v>-</v>
          </cell>
          <cell r="AO207" t="str">
            <v>-</v>
          </cell>
          <cell r="AP207" t="str">
            <v>-</v>
          </cell>
          <cell r="AQ207" t="str">
            <v>-</v>
          </cell>
          <cell r="AR207" t="str">
            <v>-</v>
          </cell>
          <cell r="AS207" t="str">
            <v>-</v>
          </cell>
          <cell r="AT207" t="str">
            <v>-</v>
          </cell>
          <cell r="AU207" t="str">
            <v>-</v>
          </cell>
          <cell r="AV207" t="str">
            <v>-</v>
          </cell>
          <cell r="AW207" t="str">
            <v>-</v>
          </cell>
          <cell r="AX207" t="str">
            <v>-</v>
          </cell>
          <cell r="AY207" t="str">
            <v>-</v>
          </cell>
          <cell r="AZ207" t="str">
            <v>-</v>
          </cell>
          <cell r="BA207" t="str">
            <v>-</v>
          </cell>
          <cell r="BB207" t="str">
            <v>-</v>
          </cell>
          <cell r="BC207" t="str">
            <v>-</v>
          </cell>
          <cell r="BD207" t="str">
            <v>-</v>
          </cell>
          <cell r="BE207" t="str">
            <v>Bovespa</v>
          </cell>
          <cell r="BF207" t="str">
            <v>FII - Fundos de Investimento Imobiliário</v>
          </cell>
          <cell r="BG207">
            <v>0</v>
          </cell>
        </row>
        <row r="208">
          <cell r="G208" t="str">
            <v>OXRL11</v>
          </cell>
          <cell r="H208" t="str">
            <v>58561237000121</v>
          </cell>
          <cell r="I208" t="str">
            <v>-</v>
          </cell>
          <cell r="J208" t="str">
            <v>https://fnet.bm</v>
          </cell>
          <cell r="K208">
            <v>3.2786885246000002</v>
          </cell>
          <cell r="L208" t="str">
            <v>-</v>
          </cell>
          <cell r="M208" t="str">
            <v>-</v>
          </cell>
          <cell r="N208">
            <v>106.08662065</v>
          </cell>
          <cell r="O208">
            <v>0</v>
          </cell>
          <cell r="P208">
            <v>45978</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v>46022</v>
          </cell>
          <cell r="AC208">
            <v>192.892</v>
          </cell>
          <cell r="AD208">
            <v>24906.87643</v>
          </cell>
          <cell r="AE208">
            <v>129.12342881000001</v>
          </cell>
          <cell r="AF208">
            <v>46029</v>
          </cell>
          <cell r="AG208" t="str">
            <v>-</v>
          </cell>
          <cell r="AH208" t="str">
            <v>-</v>
          </cell>
          <cell r="AI208">
            <v>0.26438473000000001</v>
          </cell>
          <cell r="AJ208" t="str">
            <v>-</v>
          </cell>
          <cell r="AK208" t="str">
            <v>-</v>
          </cell>
          <cell r="AL208" t="str">
            <v>-</v>
          </cell>
          <cell r="AM208" t="str">
            <v>-</v>
          </cell>
          <cell r="AN208" t="str">
            <v>-</v>
          </cell>
          <cell r="AO208" t="str">
            <v>-</v>
          </cell>
          <cell r="AP208" t="str">
            <v>-</v>
          </cell>
          <cell r="AQ208" t="str">
            <v>-</v>
          </cell>
          <cell r="AR208" t="str">
            <v>-</v>
          </cell>
          <cell r="AS208" t="str">
            <v>-</v>
          </cell>
          <cell r="AT208" t="str">
            <v>-</v>
          </cell>
          <cell r="AU208" t="str">
            <v>-</v>
          </cell>
          <cell r="AV208" t="str">
            <v>-</v>
          </cell>
          <cell r="AW208">
            <v>1.0399008864999999</v>
          </cell>
          <cell r="AX208">
            <v>1.0399008864999999</v>
          </cell>
          <cell r="AY208" t="str">
            <v>-</v>
          </cell>
          <cell r="AZ208" t="str">
            <v>-</v>
          </cell>
          <cell r="BA208">
            <v>0.78382917466000002</v>
          </cell>
          <cell r="BB208" t="str">
            <v>-</v>
          </cell>
          <cell r="BC208" t="str">
            <v>-</v>
          </cell>
          <cell r="BD208" t="str">
            <v>-</v>
          </cell>
          <cell r="BE208" t="str">
            <v>Bovespa</v>
          </cell>
          <cell r="BF208" t="str">
            <v>FII - Fundos de Investimento Imobiliário</v>
          </cell>
          <cell r="BG208">
            <v>0.26438473000000001</v>
          </cell>
        </row>
        <row r="209">
          <cell r="G209" t="str">
            <v>FPAB11</v>
          </cell>
          <cell r="H209" t="str">
            <v>03251720000118</v>
          </cell>
          <cell r="I209" t="str">
            <v>Tradicional</v>
          </cell>
          <cell r="J209" t="str">
            <v>https://fnet.bm</v>
          </cell>
          <cell r="K209">
            <v>80.327868851999995</v>
          </cell>
          <cell r="L209" t="str">
            <v>-</v>
          </cell>
          <cell r="M209">
            <v>194.80468511999999</v>
          </cell>
          <cell r="N209">
            <v>13.368391803</v>
          </cell>
          <cell r="O209">
            <v>11.022501763999999</v>
          </cell>
          <cell r="P209">
            <v>46041</v>
          </cell>
          <cell r="Q209">
            <v>157492.5</v>
          </cell>
          <cell r="R209">
            <v>137085</v>
          </cell>
          <cell r="S209">
            <v>20407.5</v>
          </cell>
          <cell r="T209">
            <v>209.99</v>
          </cell>
          <cell r="U209">
            <v>235.6500025</v>
          </cell>
          <cell r="V209">
            <v>89.110968712000002</v>
          </cell>
          <cell r="W209">
            <v>45869</v>
          </cell>
          <cell r="X209">
            <v>148.81446316</v>
          </cell>
          <cell r="Y209">
            <v>141.10859626000001</v>
          </cell>
          <cell r="Z209">
            <v>45709</v>
          </cell>
          <cell r="AA209">
            <v>0.58203732765000005</v>
          </cell>
          <cell r="AB209">
            <v>46022</v>
          </cell>
          <cell r="AC209">
            <v>750</v>
          </cell>
          <cell r="AD209">
            <v>270588.31542</v>
          </cell>
          <cell r="AE209">
            <v>360.78442056</v>
          </cell>
          <cell r="AF209">
            <v>46031</v>
          </cell>
          <cell r="AG209">
            <v>10.697839378999999</v>
          </cell>
          <cell r="AH209">
            <v>19.553510817999999</v>
          </cell>
          <cell r="AI209">
            <v>4.403510818</v>
          </cell>
          <cell r="AJ209">
            <v>0.95673076921</v>
          </cell>
          <cell r="AK209">
            <v>0.84962447671999997</v>
          </cell>
          <cell r="AL209">
            <v>-2.0650291626000001</v>
          </cell>
          <cell r="AM209">
            <v>4.7026424829</v>
          </cell>
          <cell r="AN209">
            <v>26.694214608999999</v>
          </cell>
          <cell r="AO209">
            <v>1.8220541407999999</v>
          </cell>
          <cell r="AP209">
            <v>1.3229547416</v>
          </cell>
          <cell r="AQ209">
            <v>1.5523745043999999</v>
          </cell>
          <cell r="AR209">
            <v>206.78</v>
          </cell>
          <cell r="AS209">
            <v>9.0447213161000004</v>
          </cell>
          <cell r="AT209">
            <v>-23.997179392</v>
          </cell>
          <cell r="AU209">
            <v>1.8220541407999999</v>
          </cell>
          <cell r="AV209">
            <v>0.81366012800999998</v>
          </cell>
          <cell r="AW209">
            <v>24.494683845000001</v>
          </cell>
          <cell r="AX209">
            <v>-10.540948574</v>
          </cell>
          <cell r="AY209">
            <v>6</v>
          </cell>
          <cell r="AZ209">
            <v>6</v>
          </cell>
          <cell r="BA209">
            <v>2.0108273519000002</v>
          </cell>
          <cell r="BB209">
            <v>0.43460917433000001</v>
          </cell>
          <cell r="BC209">
            <v>-0.44787025914</v>
          </cell>
          <cell r="BD209">
            <v>28.146696696999999</v>
          </cell>
          <cell r="BE209" t="str">
            <v>Bovespa</v>
          </cell>
          <cell r="BF209" t="str">
            <v>FII - Fundos de Investimento Imobiliário</v>
          </cell>
          <cell r="BG209">
            <v>4.403510818</v>
          </cell>
        </row>
        <row r="210">
          <cell r="G210" t="str">
            <v>QTZD11</v>
          </cell>
          <cell r="H210" t="str">
            <v>55115058000172</v>
          </cell>
          <cell r="I210" t="str">
            <v>-</v>
          </cell>
          <cell r="J210" t="str">
            <v>https://fnet.bm</v>
          </cell>
          <cell r="K210">
            <v>0</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cell r="Z210" t="str">
            <v>-</v>
          </cell>
          <cell r="AA210" t="str">
            <v>-</v>
          </cell>
          <cell r="AB210">
            <v>46022</v>
          </cell>
          <cell r="AC210">
            <v>583.34</v>
          </cell>
          <cell r="AD210">
            <v>5097.1667299999999</v>
          </cell>
          <cell r="AE210">
            <v>8.7379002469000007</v>
          </cell>
          <cell r="AF210" t="str">
            <v>-</v>
          </cell>
          <cell r="AG210" t="str">
            <v>-</v>
          </cell>
          <cell r="AH210" t="str">
            <v>-</v>
          </cell>
          <cell r="AI210" t="str">
            <v>-</v>
          </cell>
          <cell r="AJ210" t="str">
            <v>-</v>
          </cell>
          <cell r="AK210" t="str">
            <v>-</v>
          </cell>
          <cell r="AL210" t="str">
            <v>-</v>
          </cell>
          <cell r="AM210" t="str">
            <v>-</v>
          </cell>
          <cell r="AN210" t="str">
            <v>-</v>
          </cell>
          <cell r="AO210" t="str">
            <v>-</v>
          </cell>
          <cell r="AP210" t="str">
            <v>-</v>
          </cell>
          <cell r="AQ210" t="str">
            <v>-</v>
          </cell>
          <cell r="AR210" t="str">
            <v>-</v>
          </cell>
          <cell r="AS210" t="str">
            <v>-</v>
          </cell>
          <cell r="AT210" t="str">
            <v>-</v>
          </cell>
          <cell r="AU210" t="str">
            <v>-</v>
          </cell>
          <cell r="AV210" t="str">
            <v>-</v>
          </cell>
          <cell r="AW210" t="str">
            <v>-</v>
          </cell>
          <cell r="AX210" t="str">
            <v>-</v>
          </cell>
          <cell r="AY210" t="str">
            <v>-</v>
          </cell>
          <cell r="AZ210" t="str">
            <v>-</v>
          </cell>
          <cell r="BA210" t="str">
            <v>-</v>
          </cell>
          <cell r="BB210" t="str">
            <v>-</v>
          </cell>
          <cell r="BC210" t="str">
            <v>-</v>
          </cell>
          <cell r="BD210" t="str">
            <v>-</v>
          </cell>
          <cell r="BE210" t="str">
            <v>Bovespa</v>
          </cell>
          <cell r="BF210" t="str">
            <v>FII - Fundos de Investimento Imobiliário</v>
          </cell>
          <cell r="BG210" t="str">
            <v>-</v>
          </cell>
        </row>
        <row r="211">
          <cell r="G211" t="str">
            <v>RBLG11</v>
          </cell>
          <cell r="H211" t="str">
            <v>35652227000104</v>
          </cell>
          <cell r="I211" t="str">
            <v>Tradicional</v>
          </cell>
          <cell r="J211" t="str">
            <v>https://fnet.bm</v>
          </cell>
          <cell r="K211">
            <v>11.475409836000001</v>
          </cell>
          <cell r="L211" t="str">
            <v>-</v>
          </cell>
          <cell r="M211">
            <v>0.80697719999999995</v>
          </cell>
          <cell r="N211">
            <v>0.10429770491</v>
          </cell>
          <cell r="O211">
            <v>7.7647058823000006E-2</v>
          </cell>
          <cell r="P211">
            <v>46035</v>
          </cell>
          <cell r="Q211">
            <v>38411.94</v>
          </cell>
          <cell r="R211">
            <v>37771.741000000002</v>
          </cell>
          <cell r="S211">
            <v>640.19899999999996</v>
          </cell>
          <cell r="T211" t="str">
            <v>-</v>
          </cell>
          <cell r="U211">
            <v>68.351583332999994</v>
          </cell>
          <cell r="V211" t="str">
            <v>-</v>
          </cell>
          <cell r="W211">
            <v>45947</v>
          </cell>
          <cell r="X211">
            <v>34.756268079000002</v>
          </cell>
          <cell r="Y211" t="str">
            <v>-</v>
          </cell>
          <cell r="Z211">
            <v>45828</v>
          </cell>
          <cell r="AA211">
            <v>0.91197649107000001</v>
          </cell>
          <cell r="AB211">
            <v>46022</v>
          </cell>
          <cell r="AC211">
            <v>640.19899999999996</v>
          </cell>
          <cell r="AD211">
            <v>42119.440990000003</v>
          </cell>
          <cell r="AE211">
            <v>65.791169604999993</v>
          </cell>
          <cell r="AF211">
            <v>46024</v>
          </cell>
          <cell r="AG211">
            <v>5.5762711863999996</v>
          </cell>
          <cell r="AH211">
            <v>3.29</v>
          </cell>
          <cell r="AI211">
            <v>0.13</v>
          </cell>
          <cell r="AJ211" t="str">
            <v>-</v>
          </cell>
          <cell r="AK211" t="str">
            <v>-</v>
          </cell>
          <cell r="AL211">
            <v>17.902514271000001</v>
          </cell>
          <cell r="AM211">
            <v>-12.218566017000001</v>
          </cell>
          <cell r="AN211">
            <v>9.2658743621999999</v>
          </cell>
          <cell r="AO211" t="str">
            <v>-</v>
          </cell>
          <cell r="AP211">
            <v>-16.105385505000001</v>
          </cell>
          <cell r="AQ211" t="str">
            <v>-</v>
          </cell>
          <cell r="AR211" t="str">
            <v>-</v>
          </cell>
          <cell r="AS211" t="str">
            <v>-</v>
          </cell>
          <cell r="AT211" t="str">
            <v>-</v>
          </cell>
          <cell r="AU211" t="str">
            <v>-</v>
          </cell>
          <cell r="AV211" t="str">
            <v>-</v>
          </cell>
          <cell r="AW211">
            <v>19.978603905</v>
          </cell>
          <cell r="AX211">
            <v>-15.555555555</v>
          </cell>
          <cell r="AY211" t="str">
            <v>-</v>
          </cell>
          <cell r="AZ211" t="str">
            <v>-</v>
          </cell>
          <cell r="BA211" t="str">
            <v>-</v>
          </cell>
          <cell r="BB211" t="str">
            <v>-</v>
          </cell>
          <cell r="BC211" t="str">
            <v>-</v>
          </cell>
          <cell r="BD211" t="str">
            <v>-</v>
          </cell>
          <cell r="BE211" t="str">
            <v>Bovespa</v>
          </cell>
          <cell r="BF211" t="str">
            <v>FII - Fundos de Investimento Imobiliário</v>
          </cell>
          <cell r="BG211">
            <v>0.13</v>
          </cell>
        </row>
        <row r="212">
          <cell r="G212" t="str">
            <v>FIIP11</v>
          </cell>
          <cell r="H212" t="str">
            <v>08696175000197</v>
          </cell>
          <cell r="I212" t="str">
            <v>Tradicional</v>
          </cell>
          <cell r="J212" t="str">
            <v>https://fnet.bm</v>
          </cell>
          <cell r="K212">
            <v>100</v>
          </cell>
          <cell r="L212" t="str">
            <v>-</v>
          </cell>
          <cell r="M212">
            <v>394.80656424</v>
          </cell>
          <cell r="N212">
            <v>430.9887377</v>
          </cell>
          <cell r="O212">
            <v>387.02311706</v>
          </cell>
          <cell r="P212">
            <v>46041</v>
          </cell>
          <cell r="Q212">
            <v>141429.29148000001</v>
          </cell>
          <cell r="R212">
            <v>121727.09898</v>
          </cell>
          <cell r="S212">
            <v>19702.192500000001</v>
          </cell>
          <cell r="T212">
            <v>152.54</v>
          </cell>
          <cell r="U212">
            <v>172.04863696999999</v>
          </cell>
          <cell r="V212">
            <v>88.660975577000002</v>
          </cell>
          <cell r="W212">
            <v>45992</v>
          </cell>
          <cell r="X212">
            <v>116.08314957</v>
          </cell>
          <cell r="Y212">
            <v>131.40580743999999</v>
          </cell>
          <cell r="Z212">
            <v>45678</v>
          </cell>
          <cell r="AA212">
            <v>0.76459444713000002</v>
          </cell>
          <cell r="AB212">
            <v>46022</v>
          </cell>
          <cell r="AC212">
            <v>927.16200000000003</v>
          </cell>
          <cell r="AD212">
            <v>184972.95136000001</v>
          </cell>
          <cell r="AE212">
            <v>199.504457</v>
          </cell>
          <cell r="AF212">
            <v>46021</v>
          </cell>
          <cell r="AG212">
            <v>12.796100235999999</v>
          </cell>
          <cell r="AH212">
            <v>16.8</v>
          </cell>
          <cell r="AI212">
            <v>1.4</v>
          </cell>
          <cell r="AJ212">
            <v>1.6933333334</v>
          </cell>
          <cell r="AK212">
            <v>1.5862270409000001</v>
          </cell>
          <cell r="AL212">
            <v>-5.0307180460999996</v>
          </cell>
          <cell r="AM212">
            <v>1.8865561979000001</v>
          </cell>
          <cell r="AN212">
            <v>29.594210881999999</v>
          </cell>
          <cell r="AO212">
            <v>-3.0198995486000002</v>
          </cell>
          <cell r="AP212">
            <v>4.2229510153999996</v>
          </cell>
          <cell r="AQ212">
            <v>2.5134408602999998</v>
          </cell>
          <cell r="AR212">
            <v>148.80000000000001</v>
          </cell>
          <cell r="AS212">
            <v>24.513447488000001</v>
          </cell>
          <cell r="AT212">
            <v>-8.5284532198999994</v>
          </cell>
          <cell r="AU212">
            <v>-3.0198995486000002</v>
          </cell>
          <cell r="AV212">
            <v>-4.0282935613999999</v>
          </cell>
          <cell r="AW212">
            <v>16.255829447</v>
          </cell>
          <cell r="AX212">
            <v>-8.3246678221000003</v>
          </cell>
          <cell r="AY212">
            <v>6</v>
          </cell>
          <cell r="AZ212">
            <v>5</v>
          </cell>
          <cell r="BA212">
            <v>0.86393088552999997</v>
          </cell>
          <cell r="BB212">
            <v>0.70762385869</v>
          </cell>
          <cell r="BC212">
            <v>0.60820385606000005</v>
          </cell>
          <cell r="BD212">
            <v>13.00286313</v>
          </cell>
          <cell r="BE212" t="str">
            <v>Bovespa</v>
          </cell>
          <cell r="BF212" t="str">
            <v>FII - Fundos de Investimento Imobiliário</v>
          </cell>
          <cell r="BG212">
            <v>1.4</v>
          </cell>
        </row>
        <row r="213">
          <cell r="G213" t="str">
            <v>RDLI11</v>
          </cell>
          <cell r="H213" t="str">
            <v>53391567000100</v>
          </cell>
          <cell r="I213" t="str">
            <v>Tradicional</v>
          </cell>
          <cell r="J213" t="str">
            <v>https://fnet.bm</v>
          </cell>
          <cell r="K213">
            <v>32.786885245999997</v>
          </cell>
          <cell r="L213" t="str">
            <v>-</v>
          </cell>
          <cell r="M213">
            <v>6.7683002400000003</v>
          </cell>
          <cell r="N213">
            <v>6.5500475409999996</v>
          </cell>
          <cell r="O213">
            <v>8.0354947058999997</v>
          </cell>
          <cell r="P213">
            <v>46041</v>
          </cell>
          <cell r="Q213">
            <v>192400.05807</v>
          </cell>
          <cell r="R213">
            <v>165862.5</v>
          </cell>
          <cell r="S213">
            <v>26537.558069999999</v>
          </cell>
          <cell r="T213">
            <v>99.99</v>
          </cell>
          <cell r="U213">
            <v>111.60490950000001</v>
          </cell>
          <cell r="V213">
            <v>89.592832823999998</v>
          </cell>
          <cell r="W213">
            <v>46027</v>
          </cell>
          <cell r="X213">
            <v>60.059219890000001</v>
          </cell>
          <cell r="Y213">
            <v>166.48567894000001</v>
          </cell>
          <cell r="Z213">
            <v>45694</v>
          </cell>
          <cell r="AA213">
            <v>0.80352370005999996</v>
          </cell>
          <cell r="AB213">
            <v>46022</v>
          </cell>
          <cell r="AC213">
            <v>1924.193</v>
          </cell>
          <cell r="AD213">
            <v>239445.40534999999</v>
          </cell>
          <cell r="AE213">
            <v>124.43939113</v>
          </cell>
          <cell r="AF213">
            <v>46037</v>
          </cell>
          <cell r="AG213">
            <v>28.899443573999999</v>
          </cell>
          <cell r="AH213">
            <v>28.899443573999999</v>
          </cell>
          <cell r="AI213">
            <v>10.71</v>
          </cell>
          <cell r="AJ213">
            <v>11.995967740999999</v>
          </cell>
          <cell r="AK213">
            <v>11.888861449</v>
          </cell>
          <cell r="AL213">
            <v>-3.4553998215999999</v>
          </cell>
          <cell r="AM213" t="str">
            <v>-</v>
          </cell>
          <cell r="AN213" t="str">
            <v>-</v>
          </cell>
          <cell r="AO213" t="str">
            <v>-</v>
          </cell>
          <cell r="AP213" t="str">
            <v>-</v>
          </cell>
          <cell r="AQ213">
            <v>-2.6242767417000001</v>
          </cell>
          <cell r="AR213">
            <v>102.68473152</v>
          </cell>
          <cell r="AS213" t="str">
            <v>-</v>
          </cell>
          <cell r="AT213" t="str">
            <v>-</v>
          </cell>
          <cell r="AU213" t="str">
            <v>-</v>
          </cell>
          <cell r="AV213" t="str">
            <v>-</v>
          </cell>
          <cell r="AW213">
            <v>19.98</v>
          </cell>
          <cell r="AX213">
            <v>-12.402067011</v>
          </cell>
          <cell r="AY213" t="str">
            <v>-</v>
          </cell>
          <cell r="AZ213" t="str">
            <v>-</v>
          </cell>
          <cell r="BA213">
            <v>9.2335546167999993</v>
          </cell>
          <cell r="BB213" t="str">
            <v>-</v>
          </cell>
          <cell r="BC213" t="str">
            <v>-</v>
          </cell>
          <cell r="BD213" t="str">
            <v>-</v>
          </cell>
          <cell r="BE213" t="str">
            <v>Bovespa</v>
          </cell>
          <cell r="BF213" t="str">
            <v>FII - Fundos de Investimento Imobiliário</v>
          </cell>
          <cell r="BG213">
            <v>10.71</v>
          </cell>
        </row>
        <row r="214">
          <cell r="G214" t="str">
            <v>RINV11</v>
          </cell>
          <cell r="H214" t="str">
            <v>44625612000145</v>
          </cell>
          <cell r="I214" t="str">
            <v>Tradicional</v>
          </cell>
          <cell r="J214" t="str">
            <v>https://fnet.bm</v>
          </cell>
          <cell r="K214">
            <v>100</v>
          </cell>
          <cell r="L214" t="str">
            <v>-</v>
          </cell>
          <cell r="M214">
            <v>360.70356720000001</v>
          </cell>
          <cell r="N214">
            <v>465.08453524999999</v>
          </cell>
          <cell r="O214">
            <v>513.70747412000003</v>
          </cell>
          <cell r="P214">
            <v>46041</v>
          </cell>
          <cell r="Q214">
            <v>424515.18599999999</v>
          </cell>
          <cell r="R214">
            <v>311424.35872000002</v>
          </cell>
          <cell r="S214">
            <v>113090.82728</v>
          </cell>
          <cell r="T214">
            <v>108.1</v>
          </cell>
          <cell r="U214">
            <v>108.35</v>
          </cell>
          <cell r="V214">
            <v>99.769266267000006</v>
          </cell>
          <cell r="W214">
            <v>46038</v>
          </cell>
          <cell r="X214">
            <v>81.812698479000005</v>
          </cell>
          <cell r="Y214">
            <v>132.13107746</v>
          </cell>
          <cell r="Z214">
            <v>45686</v>
          </cell>
          <cell r="AA214">
            <v>1.0109551375000001</v>
          </cell>
          <cell r="AB214">
            <v>46022</v>
          </cell>
          <cell r="AC214">
            <v>3927.06</v>
          </cell>
          <cell r="AD214">
            <v>419914.95987999998</v>
          </cell>
          <cell r="AE214">
            <v>106.92858267</v>
          </cell>
          <cell r="AF214">
            <v>46036</v>
          </cell>
          <cell r="AG214">
            <v>13.584667228000001</v>
          </cell>
          <cell r="AH214">
            <v>12.9</v>
          </cell>
          <cell r="AI214">
            <v>1.35</v>
          </cell>
          <cell r="AJ214">
            <v>-0.23073373330999999</v>
          </cell>
          <cell r="AK214">
            <v>-0.3378400258</v>
          </cell>
          <cell r="AL214">
            <v>4.8455927994000003</v>
          </cell>
          <cell r="AM214">
            <v>9.0702264081999999</v>
          </cell>
          <cell r="AN214">
            <v>29.30645565</v>
          </cell>
          <cell r="AO214">
            <v>1.557616332</v>
          </cell>
          <cell r="AP214">
            <v>3.9351957827000001</v>
          </cell>
          <cell r="AQ214">
            <v>2.2883832189</v>
          </cell>
          <cell r="AR214">
            <v>105.6816</v>
          </cell>
          <cell r="AS214" t="str">
            <v>-</v>
          </cell>
          <cell r="AT214" t="str">
            <v>-</v>
          </cell>
          <cell r="AU214">
            <v>1.557616332</v>
          </cell>
          <cell r="AV214">
            <v>0.54922231920999998</v>
          </cell>
          <cell r="AW214">
            <v>6.4034369819999997</v>
          </cell>
          <cell r="AX214">
            <v>-0.87520174183999999</v>
          </cell>
          <cell r="AY214">
            <v>11</v>
          </cell>
          <cell r="AZ214">
            <v>7</v>
          </cell>
          <cell r="BA214">
            <v>1.2931034482999999</v>
          </cell>
          <cell r="BB214">
            <v>1.7628078564</v>
          </cell>
          <cell r="BC214">
            <v>0.97595404140999997</v>
          </cell>
          <cell r="BD214">
            <v>5.1501586963000001</v>
          </cell>
          <cell r="BE214" t="str">
            <v>Bovespa</v>
          </cell>
          <cell r="BF214" t="str">
            <v>FII - Fundos de Investimento Imobiliário</v>
          </cell>
          <cell r="BG214">
            <v>1.35</v>
          </cell>
        </row>
        <row r="215">
          <cell r="G215" t="str">
            <v>SHPP11</v>
          </cell>
          <cell r="H215" t="str">
            <v>59090726000105</v>
          </cell>
          <cell r="I215" t="str">
            <v>-</v>
          </cell>
          <cell r="J215" t="str">
            <v>https://fnet.bm</v>
          </cell>
          <cell r="K215">
            <v>32.786885245999997</v>
          </cell>
          <cell r="L215" t="str">
            <v>-</v>
          </cell>
          <cell r="M215" t="str">
            <v>-</v>
          </cell>
          <cell r="N215">
            <v>261.77130901999999</v>
          </cell>
          <cell r="O215">
            <v>0.76975294118000004</v>
          </cell>
          <cell r="P215">
            <v>46041</v>
          </cell>
          <cell r="Q215">
            <v>397670</v>
          </cell>
          <cell r="R215" t="str">
            <v>-</v>
          </cell>
          <cell r="S215" t="str">
            <v>-</v>
          </cell>
          <cell r="T215">
            <v>9.1</v>
          </cell>
          <cell r="U215" t="str">
            <v>-</v>
          </cell>
          <cell r="V215" t="str">
            <v>-</v>
          </cell>
          <cell r="W215" t="str">
            <v>-</v>
          </cell>
          <cell r="X215" t="str">
            <v>-</v>
          </cell>
          <cell r="Y215" t="str">
            <v>-</v>
          </cell>
          <cell r="Z215" t="str">
            <v>-</v>
          </cell>
          <cell r="AA215">
            <v>0.89666567340000003</v>
          </cell>
          <cell r="AB215">
            <v>46022</v>
          </cell>
          <cell r="AC215">
            <v>43700</v>
          </cell>
          <cell r="AD215">
            <v>443498.63254000002</v>
          </cell>
          <cell r="AE215">
            <v>10.148710125999999</v>
          </cell>
          <cell r="AF215">
            <v>46035</v>
          </cell>
          <cell r="AG215" t="str">
            <v>-</v>
          </cell>
          <cell r="AH215" t="str">
            <v>-</v>
          </cell>
          <cell r="AI215">
            <v>7.0999999999999994E-2</v>
          </cell>
          <cell r="AJ215">
            <v>-8.9999999999</v>
          </cell>
          <cell r="AK215" t="str">
            <v>-</v>
          </cell>
          <cell r="AL215">
            <v>-13.862105157</v>
          </cell>
          <cell r="AM215">
            <v>-11.944977239</v>
          </cell>
          <cell r="AN215" t="str">
            <v>-</v>
          </cell>
          <cell r="AO215">
            <v>-12.713599892</v>
          </cell>
          <cell r="AP215" t="str">
            <v>-</v>
          </cell>
          <cell r="AQ215">
            <v>-8.3492798871999998</v>
          </cell>
          <cell r="AR215" t="str">
            <v>-</v>
          </cell>
          <cell r="AS215" t="str">
            <v>-</v>
          </cell>
          <cell r="AT215" t="str">
            <v>-</v>
          </cell>
          <cell r="AU215">
            <v>-12.713599892</v>
          </cell>
          <cell r="AV215">
            <v>-13.721993905</v>
          </cell>
          <cell r="AW215">
            <v>10</v>
          </cell>
          <cell r="AX215">
            <v>-12.713599892</v>
          </cell>
          <cell r="AY215" t="str">
            <v>-</v>
          </cell>
          <cell r="AZ215" t="str">
            <v>-</v>
          </cell>
          <cell r="BA215">
            <v>0.66729323307999999</v>
          </cell>
          <cell r="BB215" t="str">
            <v>-</v>
          </cell>
          <cell r="BC215" t="str">
            <v>-</v>
          </cell>
          <cell r="BD215" t="str">
            <v>-</v>
          </cell>
          <cell r="BE215" t="str">
            <v>Bovespa</v>
          </cell>
          <cell r="BF215" t="str">
            <v>FII - Fundos de Investimento Imobiliário</v>
          </cell>
          <cell r="BG215">
            <v>7.0999999999999994E-2</v>
          </cell>
        </row>
        <row r="216">
          <cell r="G216" t="str">
            <v>CRAA11</v>
          </cell>
          <cell r="H216" t="str">
            <v>48903610000121</v>
          </cell>
          <cell r="I216" t="str">
            <v>Tradicional</v>
          </cell>
          <cell r="J216" t="str">
            <v>https://fnet.bm</v>
          </cell>
          <cell r="K216">
            <v>100</v>
          </cell>
          <cell r="L216" t="str">
            <v>-</v>
          </cell>
          <cell r="M216">
            <v>711.50114599999995</v>
          </cell>
          <cell r="N216">
            <v>713.81957033000003</v>
          </cell>
          <cell r="O216">
            <v>954.41513058999999</v>
          </cell>
          <cell r="P216">
            <v>46041</v>
          </cell>
          <cell r="Q216">
            <v>228523.28547999999</v>
          </cell>
          <cell r="R216">
            <v>207123.66639999999</v>
          </cell>
          <cell r="S216">
            <v>21399.61908</v>
          </cell>
          <cell r="T216">
            <v>96.43</v>
          </cell>
          <cell r="U216">
            <v>96.43</v>
          </cell>
          <cell r="V216">
            <v>100</v>
          </cell>
          <cell r="W216">
            <v>46041</v>
          </cell>
          <cell r="X216">
            <v>72.089465642999997</v>
          </cell>
          <cell r="Y216">
            <v>133.76434287999999</v>
          </cell>
          <cell r="Z216">
            <v>45685</v>
          </cell>
          <cell r="AA216">
            <v>0.94418503755000005</v>
          </cell>
          <cell r="AB216">
            <v>45900</v>
          </cell>
          <cell r="AC216">
            <v>2369.8359999999998</v>
          </cell>
          <cell r="AD216">
            <v>242032.30976</v>
          </cell>
          <cell r="AE216">
            <v>102.1304047</v>
          </cell>
          <cell r="AF216">
            <v>46030</v>
          </cell>
          <cell r="AG216">
            <v>16.418764302</v>
          </cell>
          <cell r="AH216">
            <v>14.35</v>
          </cell>
          <cell r="AI216">
            <v>1.2</v>
          </cell>
          <cell r="AJ216">
            <v>1.3665510353999999</v>
          </cell>
          <cell r="AK216">
            <v>1.2594447429</v>
          </cell>
          <cell r="AL216">
            <v>2.8379263880000001</v>
          </cell>
          <cell r="AM216">
            <v>5.3564381163999997</v>
          </cell>
          <cell r="AN216">
            <v>28.545390824999998</v>
          </cell>
          <cell r="AO216">
            <v>2.2563735524999999</v>
          </cell>
          <cell r="AP216">
            <v>3.1741309584000001</v>
          </cell>
          <cell r="AQ216">
            <v>0.69966583123000003</v>
          </cell>
          <cell r="AR216">
            <v>95.76</v>
          </cell>
          <cell r="AS216" t="str">
            <v>-</v>
          </cell>
          <cell r="AT216" t="str">
            <v>-</v>
          </cell>
          <cell r="AU216">
            <v>2.2563735524999999</v>
          </cell>
          <cell r="AV216">
            <v>1.2479795398</v>
          </cell>
          <cell r="AW216">
            <v>7.2302363700000001</v>
          </cell>
          <cell r="AX216">
            <v>0.13885703611</v>
          </cell>
          <cell r="AY216">
            <v>12</v>
          </cell>
          <cell r="AZ216">
            <v>7</v>
          </cell>
          <cell r="BA216">
            <v>1.2638230648</v>
          </cell>
          <cell r="BB216">
            <v>2.6236148510000001</v>
          </cell>
          <cell r="BC216">
            <v>0.31356640355999998</v>
          </cell>
          <cell r="BD216">
            <v>13.720643041000001</v>
          </cell>
          <cell r="BE216" t="str">
            <v>Bovespa</v>
          </cell>
          <cell r="BF216" t="str">
            <v>FIAGRO-FII - Fundo de Investimento Imobiliário em Cadeias Agroindustriais</v>
          </cell>
          <cell r="BG216">
            <v>1.2</v>
          </cell>
        </row>
        <row r="217">
          <cell r="G217" t="str">
            <v>LTMT11</v>
          </cell>
          <cell r="H217" t="str">
            <v>46449786000120</v>
          </cell>
          <cell r="I217" t="str">
            <v>Tradicional</v>
          </cell>
          <cell r="J217" t="str">
            <v>https://fnet.bm</v>
          </cell>
          <cell r="K217">
            <v>1.6393442623000001</v>
          </cell>
          <cell r="L217" t="str">
            <v>-</v>
          </cell>
          <cell r="M217">
            <v>1.6521838799999999</v>
          </cell>
          <cell r="N217">
            <v>0.45793836065999999</v>
          </cell>
          <cell r="O217">
            <v>0</v>
          </cell>
          <cell r="P217">
            <v>45989</v>
          </cell>
          <cell r="Q217" t="str">
            <v>-</v>
          </cell>
          <cell r="R217">
            <v>11956.1728</v>
          </cell>
          <cell r="S217" t="str">
            <v>-</v>
          </cell>
          <cell r="T217" t="str">
            <v>-</v>
          </cell>
          <cell r="U217">
            <v>98.42</v>
          </cell>
          <cell r="V217" t="str">
            <v>-</v>
          </cell>
          <cell r="W217">
            <v>45905</v>
          </cell>
          <cell r="X217">
            <v>94.53</v>
          </cell>
          <cell r="Y217" t="str">
            <v>-</v>
          </cell>
          <cell r="Z217">
            <v>45838</v>
          </cell>
          <cell r="AA217" t="str">
            <v>-</v>
          </cell>
          <cell r="AB217">
            <v>46022</v>
          </cell>
          <cell r="AC217">
            <v>156.501</v>
          </cell>
          <cell r="AD217">
            <v>14633.61866</v>
          </cell>
          <cell r="AE217">
            <v>93.504953067000002</v>
          </cell>
          <cell r="AF217">
            <v>45572</v>
          </cell>
          <cell r="AG217">
            <v>0</v>
          </cell>
          <cell r="AH217">
            <v>0</v>
          </cell>
          <cell r="AI217">
            <v>0</v>
          </cell>
          <cell r="AJ217" t="str">
            <v>-</v>
          </cell>
          <cell r="AK217" t="str">
            <v>-</v>
          </cell>
          <cell r="AL217" t="str">
            <v>-</v>
          </cell>
          <cell r="AM217" t="str">
            <v>-</v>
          </cell>
          <cell r="AN217" t="str">
            <v>-</v>
          </cell>
          <cell r="AO217" t="str">
            <v>-</v>
          </cell>
          <cell r="AP217" t="str">
            <v>-</v>
          </cell>
          <cell r="AQ217" t="str">
            <v>-</v>
          </cell>
          <cell r="AR217" t="str">
            <v>-</v>
          </cell>
          <cell r="AS217" t="str">
            <v>-</v>
          </cell>
          <cell r="AT217" t="str">
            <v>-</v>
          </cell>
          <cell r="AU217" t="str">
            <v>-</v>
          </cell>
          <cell r="AV217" t="str">
            <v>-</v>
          </cell>
          <cell r="AW217" t="str">
            <v>-</v>
          </cell>
          <cell r="AX217" t="str">
            <v>-</v>
          </cell>
          <cell r="AY217" t="str">
            <v>-</v>
          </cell>
          <cell r="AZ217" t="str">
            <v>-</v>
          </cell>
          <cell r="BA217" t="str">
            <v>-</v>
          </cell>
          <cell r="BB217" t="str">
            <v>-</v>
          </cell>
          <cell r="BC217" t="str">
            <v>-</v>
          </cell>
          <cell r="BD217" t="str">
            <v>-</v>
          </cell>
          <cell r="BE217" t="str">
            <v>Bovespa</v>
          </cell>
          <cell r="BF217" t="str">
            <v>FII - Fundos de Investimento Imobiliário</v>
          </cell>
          <cell r="BG217">
            <v>0</v>
          </cell>
        </row>
        <row r="218">
          <cell r="G218" t="str">
            <v>DVLP11</v>
          </cell>
          <cell r="H218" t="str">
            <v>42537601000188</v>
          </cell>
          <cell r="I218" t="str">
            <v>Tradicional</v>
          </cell>
          <cell r="J218" t="str">
            <v>https://fnet.bm</v>
          </cell>
          <cell r="K218">
            <v>1.6393442623000001</v>
          </cell>
          <cell r="L218" t="str">
            <v>-</v>
          </cell>
          <cell r="M218">
            <v>11.671347799999999</v>
          </cell>
          <cell r="N218">
            <v>29.307338852000001</v>
          </cell>
          <cell r="O218">
            <v>105.16162764000001</v>
          </cell>
          <cell r="P218">
            <v>46021</v>
          </cell>
          <cell r="Q218">
            <v>99300.603749999995</v>
          </cell>
          <cell r="R218">
            <v>72402.43806</v>
          </cell>
          <cell r="S218">
            <v>26898.165690000002</v>
          </cell>
          <cell r="T218" t="str">
            <v>-</v>
          </cell>
          <cell r="U218">
            <v>149.69</v>
          </cell>
          <cell r="V218" t="str">
            <v>-</v>
          </cell>
          <cell r="W218">
            <v>46021</v>
          </cell>
          <cell r="X218">
            <v>129.88</v>
          </cell>
          <cell r="Y218" t="str">
            <v>-</v>
          </cell>
          <cell r="Z218">
            <v>45747</v>
          </cell>
          <cell r="AA218">
            <v>1.0001438303000001</v>
          </cell>
          <cell r="AB218">
            <v>46022</v>
          </cell>
          <cell r="AC218">
            <v>663.375</v>
          </cell>
          <cell r="AD218">
            <v>99286.323369999998</v>
          </cell>
          <cell r="AE218">
            <v>149.66847314</v>
          </cell>
          <cell r="AF218" t="str">
            <v>-</v>
          </cell>
          <cell r="AG218">
            <v>0</v>
          </cell>
          <cell r="AH218">
            <v>0</v>
          </cell>
          <cell r="AI218">
            <v>0</v>
          </cell>
          <cell r="AJ218" t="str">
            <v>-</v>
          </cell>
          <cell r="AK218" t="str">
            <v>-</v>
          </cell>
          <cell r="AL218" t="str">
            <v>-</v>
          </cell>
          <cell r="AM218" t="str">
            <v>-</v>
          </cell>
          <cell r="AN218" t="str">
            <v>-</v>
          </cell>
          <cell r="AO218" t="str">
            <v>-</v>
          </cell>
          <cell r="AP218" t="str">
            <v>-</v>
          </cell>
          <cell r="AQ218" t="str">
            <v>-</v>
          </cell>
          <cell r="AR218" t="str">
            <v>-</v>
          </cell>
          <cell r="AS218" t="str">
            <v>-</v>
          </cell>
          <cell r="AT218" t="str">
            <v>-</v>
          </cell>
          <cell r="AU218" t="str">
            <v>-</v>
          </cell>
          <cell r="AV218" t="str">
            <v>-</v>
          </cell>
          <cell r="AW218" t="str">
            <v>-</v>
          </cell>
          <cell r="AX218" t="str">
            <v>-</v>
          </cell>
          <cell r="AY218" t="str">
            <v>-</v>
          </cell>
          <cell r="AZ218" t="str">
            <v>-</v>
          </cell>
          <cell r="BA218" t="str">
            <v>-</v>
          </cell>
          <cell r="BB218" t="str">
            <v>-</v>
          </cell>
          <cell r="BC218" t="str">
            <v>-</v>
          </cell>
          <cell r="BD218" t="str">
            <v>-</v>
          </cell>
          <cell r="BE218" t="str">
            <v>Bovespa</v>
          </cell>
          <cell r="BF218" t="str">
            <v>FII - Fundos de Investimento Imobiliário</v>
          </cell>
          <cell r="BG218">
            <v>0</v>
          </cell>
        </row>
        <row r="219">
          <cell r="G219" t="str">
            <v>SNME11</v>
          </cell>
          <cell r="H219" t="str">
            <v>52227760000130</v>
          </cell>
          <cell r="I219" t="str">
            <v>Tradicional</v>
          </cell>
          <cell r="J219" t="str">
            <v>https://fnet.bm</v>
          </cell>
          <cell r="K219">
            <v>100</v>
          </cell>
          <cell r="L219" t="str">
            <v>-</v>
          </cell>
          <cell r="M219">
            <v>78.999096600000001</v>
          </cell>
          <cell r="N219">
            <v>196.39417180000001</v>
          </cell>
          <cell r="O219">
            <v>299.84046941000003</v>
          </cell>
          <cell r="P219">
            <v>46041</v>
          </cell>
          <cell r="Q219">
            <v>73663.152990000002</v>
          </cell>
          <cell r="R219">
            <v>68989.659899999999</v>
          </cell>
          <cell r="S219">
            <v>4673.4930899999999</v>
          </cell>
          <cell r="T219">
            <v>9.93</v>
          </cell>
          <cell r="U219">
            <v>9.93</v>
          </cell>
          <cell r="V219">
            <v>100</v>
          </cell>
          <cell r="W219">
            <v>46041</v>
          </cell>
          <cell r="X219">
            <v>7.4486898654000004</v>
          </cell>
          <cell r="Y219">
            <v>133.31203446000001</v>
          </cell>
          <cell r="Z219">
            <v>45688</v>
          </cell>
          <cell r="AA219">
            <v>1.0328476210999999</v>
          </cell>
          <cell r="AB219">
            <v>46022</v>
          </cell>
          <cell r="AC219">
            <v>7418.2430000000004</v>
          </cell>
          <cell r="AD219">
            <v>71320.445999999996</v>
          </cell>
          <cell r="AE219">
            <v>9.6141965152999997</v>
          </cell>
          <cell r="AF219">
            <v>46037</v>
          </cell>
          <cell r="AG219">
            <v>15.913978494</v>
          </cell>
          <cell r="AH219">
            <v>1.48</v>
          </cell>
          <cell r="AI219">
            <v>0.15</v>
          </cell>
          <cell r="AJ219">
            <v>2.0554984583000002</v>
          </cell>
          <cell r="AK219">
            <v>1.9483921658000001</v>
          </cell>
          <cell r="AL219">
            <v>5.0420113754000004</v>
          </cell>
          <cell r="AM219">
            <v>10.898664926</v>
          </cell>
          <cell r="AN219">
            <v>24.711258041000001</v>
          </cell>
          <cell r="AO219">
            <v>4.3895765219999996</v>
          </cell>
          <cell r="AP219">
            <v>-0.66000182576999999</v>
          </cell>
          <cell r="AQ219">
            <v>4.2816245297000002</v>
          </cell>
          <cell r="AR219">
            <v>9.5222912423999997</v>
          </cell>
          <cell r="AS219" t="str">
            <v>-</v>
          </cell>
          <cell r="AT219" t="str">
            <v>-</v>
          </cell>
          <cell r="AU219">
            <v>4.3895765219999996</v>
          </cell>
          <cell r="AV219">
            <v>3.3811825092999999</v>
          </cell>
          <cell r="AW219">
            <v>8.1237373736999992</v>
          </cell>
          <cell r="AX219">
            <v>0.32764719253000002</v>
          </cell>
          <cell r="AY219">
            <v>12</v>
          </cell>
          <cell r="AZ219">
            <v>6</v>
          </cell>
          <cell r="BA219">
            <v>1.5625</v>
          </cell>
          <cell r="BB219">
            <v>0.85759527105</v>
          </cell>
          <cell r="BC219">
            <v>-5.4159431187E-2</v>
          </cell>
          <cell r="BD219">
            <v>12.408964063000001</v>
          </cell>
          <cell r="BE219" t="str">
            <v>Bovespa</v>
          </cell>
          <cell r="BF219" t="str">
            <v>FII - Fundos de Investimento Imobiliário</v>
          </cell>
          <cell r="BG219">
            <v>0.15</v>
          </cell>
        </row>
        <row r="220">
          <cell r="G220" t="str">
            <v>TSNC11</v>
          </cell>
          <cell r="H220" t="str">
            <v>17007443000107</v>
          </cell>
          <cell r="I220" t="str">
            <v>Tradicional</v>
          </cell>
          <cell r="J220" t="str">
            <v>https://fnet.bm</v>
          </cell>
          <cell r="K220">
            <v>1.6393442623000001</v>
          </cell>
          <cell r="L220" t="str">
            <v>-</v>
          </cell>
          <cell r="M220">
            <v>1.3580160000000001E-2</v>
          </cell>
          <cell r="N220">
            <v>1.3288524590000001E-3</v>
          </cell>
          <cell r="O220">
            <v>0</v>
          </cell>
          <cell r="P220">
            <v>45979</v>
          </cell>
          <cell r="Q220" t="str">
            <v>-</v>
          </cell>
          <cell r="R220">
            <v>89224.638000000006</v>
          </cell>
          <cell r="S220" t="str">
            <v>-</v>
          </cell>
          <cell r="T220" t="str">
            <v>-</v>
          </cell>
          <cell r="U220">
            <v>84.44</v>
          </cell>
          <cell r="V220" t="str">
            <v>-</v>
          </cell>
          <cell r="W220">
            <v>45814</v>
          </cell>
          <cell r="X220">
            <v>72.7</v>
          </cell>
          <cell r="Y220" t="str">
            <v>-</v>
          </cell>
          <cell r="Z220">
            <v>45762</v>
          </cell>
          <cell r="AA220" t="str">
            <v>-</v>
          </cell>
          <cell r="AB220">
            <v>46022</v>
          </cell>
          <cell r="AC220">
            <v>1086.78</v>
          </cell>
          <cell r="AD220">
            <v>86348.491999999998</v>
          </cell>
          <cell r="AE220">
            <v>79.453515890999995</v>
          </cell>
          <cell r="AF220">
            <v>45427</v>
          </cell>
          <cell r="AG220">
            <v>0</v>
          </cell>
          <cell r="AH220">
            <v>0</v>
          </cell>
          <cell r="AI220">
            <v>0</v>
          </cell>
          <cell r="AJ220" t="str">
            <v>-</v>
          </cell>
          <cell r="AK220" t="str">
            <v>-</v>
          </cell>
          <cell r="AL220" t="str">
            <v>-</v>
          </cell>
          <cell r="AM220" t="str">
            <v>-</v>
          </cell>
          <cell r="AN220" t="str">
            <v>-</v>
          </cell>
          <cell r="AO220" t="str">
            <v>-</v>
          </cell>
          <cell r="AP220" t="str">
            <v>-</v>
          </cell>
          <cell r="AQ220" t="str">
            <v>-</v>
          </cell>
          <cell r="AR220" t="str">
            <v>-</v>
          </cell>
          <cell r="AS220" t="str">
            <v>-</v>
          </cell>
          <cell r="AT220" t="str">
            <v>-</v>
          </cell>
          <cell r="AU220" t="str">
            <v>-</v>
          </cell>
          <cell r="AV220" t="str">
            <v>-</v>
          </cell>
          <cell r="AW220">
            <v>14.993871714000001</v>
          </cell>
          <cell r="AX220">
            <v>-4.9572870825999997</v>
          </cell>
          <cell r="AY220" t="str">
            <v>-</v>
          </cell>
          <cell r="AZ220" t="str">
            <v>-</v>
          </cell>
          <cell r="BA220" t="str">
            <v>-</v>
          </cell>
          <cell r="BB220" t="str">
            <v>-</v>
          </cell>
          <cell r="BC220" t="str">
            <v>-</v>
          </cell>
          <cell r="BD220" t="str">
            <v>-</v>
          </cell>
          <cell r="BE220" t="str">
            <v>Bovespa</v>
          </cell>
          <cell r="BF220" t="str">
            <v>FII - Fundos de Investimento Imobiliário</v>
          </cell>
          <cell r="BG220">
            <v>0</v>
          </cell>
        </row>
        <row r="221">
          <cell r="G221" t="str">
            <v>VVCO11</v>
          </cell>
          <cell r="H221" t="str">
            <v>15006267000163</v>
          </cell>
          <cell r="I221" t="str">
            <v>Tradicional</v>
          </cell>
          <cell r="J221" t="str">
            <v>https://fnet.bm</v>
          </cell>
          <cell r="K221">
            <v>96.721311474999993</v>
          </cell>
          <cell r="L221" t="str">
            <v>-</v>
          </cell>
          <cell r="M221">
            <v>1934.5013053</v>
          </cell>
          <cell r="N221">
            <v>3063.3403017999999</v>
          </cell>
          <cell r="O221">
            <v>393.19740646999998</v>
          </cell>
          <cell r="P221">
            <v>46041</v>
          </cell>
          <cell r="Q221">
            <v>148302</v>
          </cell>
          <cell r="R221">
            <v>138600</v>
          </cell>
          <cell r="S221">
            <v>9702</v>
          </cell>
          <cell r="T221">
            <v>14.98</v>
          </cell>
          <cell r="U221">
            <v>14.99</v>
          </cell>
          <cell r="V221">
            <v>99.933288859000001</v>
          </cell>
          <cell r="W221">
            <v>46038</v>
          </cell>
          <cell r="X221">
            <v>13.09</v>
          </cell>
          <cell r="Y221">
            <v>114.43850267000001</v>
          </cell>
          <cell r="Z221">
            <v>45868</v>
          </cell>
          <cell r="AA221">
            <v>0.98953637861999999</v>
          </cell>
          <cell r="AB221">
            <v>46022</v>
          </cell>
          <cell r="AC221">
            <v>9900</v>
          </cell>
          <cell r="AD221">
            <v>149870.18487</v>
          </cell>
          <cell r="AE221">
            <v>15.138402512000001</v>
          </cell>
          <cell r="AF221">
            <v>42551</v>
          </cell>
          <cell r="AG221">
            <v>0</v>
          </cell>
          <cell r="AH221">
            <v>0</v>
          </cell>
          <cell r="AI221">
            <v>0</v>
          </cell>
          <cell r="AJ221">
            <v>-6.6711140789000006E-2</v>
          </cell>
          <cell r="AK221">
            <v>-0.17381743327999999</v>
          </cell>
          <cell r="AL221">
            <v>-6.6711140789000006E-2</v>
          </cell>
          <cell r="AM221">
            <v>0.94339622646999999</v>
          </cell>
          <cell r="AN221">
            <v>7</v>
          </cell>
          <cell r="AO221">
            <v>-6.6711140789000006E-2</v>
          </cell>
          <cell r="AP221">
            <v>-18.371259866999999</v>
          </cell>
          <cell r="AQ221">
            <v>0.13368983945999999</v>
          </cell>
          <cell r="AR221">
            <v>14.96</v>
          </cell>
          <cell r="AS221">
            <v>114.12626</v>
          </cell>
          <cell r="AT221">
            <v>81.084359296000002</v>
          </cell>
          <cell r="AU221">
            <v>-6.6711140789000006E-2</v>
          </cell>
          <cell r="AV221">
            <v>-1.0751051535</v>
          </cell>
          <cell r="AW221">
            <v>4.2857142858000001</v>
          </cell>
          <cell r="AX221">
            <v>-2.9799029798999999</v>
          </cell>
          <cell r="AY221">
            <v>8</v>
          </cell>
          <cell r="AZ221">
            <v>4</v>
          </cell>
          <cell r="BA221">
            <v>0</v>
          </cell>
          <cell r="BB221">
            <v>-0.85737014063999994</v>
          </cell>
          <cell r="BC221">
            <v>-0.22087167441</v>
          </cell>
          <cell r="BD221">
            <v>-4.6268563797000004</v>
          </cell>
          <cell r="BE221" t="str">
            <v>Bovespa</v>
          </cell>
          <cell r="BF221" t="str">
            <v>FII - Fundos de Investimento Imobiliário</v>
          </cell>
          <cell r="BG221">
            <v>0</v>
          </cell>
        </row>
        <row r="222">
          <cell r="G222" t="str">
            <v>VVCR11</v>
          </cell>
          <cell r="H222" t="str">
            <v>23120027000113</v>
          </cell>
          <cell r="I222" t="str">
            <v>Tradicional</v>
          </cell>
          <cell r="J222" t="str">
            <v>https://fnet.bm</v>
          </cell>
          <cell r="K222">
            <v>100</v>
          </cell>
          <cell r="L222" t="str">
            <v>-</v>
          </cell>
          <cell r="M222">
            <v>359.37040328</v>
          </cell>
          <cell r="N222">
            <v>923.34236820000001</v>
          </cell>
          <cell r="O222">
            <v>8.1289088234999998</v>
          </cell>
          <cell r="P222">
            <v>46041</v>
          </cell>
          <cell r="Q222">
            <v>70503.237479999996</v>
          </cell>
          <cell r="R222">
            <v>68025.48792</v>
          </cell>
          <cell r="S222">
            <v>2477.7495601000001</v>
          </cell>
          <cell r="T222">
            <v>9.39</v>
          </cell>
          <cell r="U222">
            <v>10.024588969</v>
          </cell>
          <cell r="V222">
            <v>93.669675917000006</v>
          </cell>
          <cell r="W222">
            <v>45993</v>
          </cell>
          <cell r="X222">
            <v>8.1153414513000008</v>
          </cell>
          <cell r="Y222">
            <v>115.70677655</v>
          </cell>
          <cell r="Z222">
            <v>45678</v>
          </cell>
          <cell r="AA222">
            <v>0.91677088790000005</v>
          </cell>
          <cell r="AB222">
            <v>46022</v>
          </cell>
          <cell r="AC222">
            <v>7508.3320000000003</v>
          </cell>
          <cell r="AD222">
            <v>76903.879050000003</v>
          </cell>
          <cell r="AE222">
            <v>10.242471836</v>
          </cell>
          <cell r="AF222">
            <v>46041</v>
          </cell>
          <cell r="AG222">
            <v>13.686534216</v>
          </cell>
          <cell r="AH222">
            <v>1.24</v>
          </cell>
          <cell r="AI222">
            <v>0</v>
          </cell>
          <cell r="AJ222">
            <v>-0.42417815474999998</v>
          </cell>
          <cell r="AK222">
            <v>-0.53128444724000001</v>
          </cell>
          <cell r="AL222">
            <v>-1.6753926701999999</v>
          </cell>
          <cell r="AM222">
            <v>-5.4525641333000001</v>
          </cell>
          <cell r="AN222">
            <v>16.345334927</v>
          </cell>
          <cell r="AO222">
            <v>1.2944983819</v>
          </cell>
          <cell r="AP222">
            <v>-9.0259249394999994</v>
          </cell>
          <cell r="AQ222">
            <v>-0.21253985123999999</v>
          </cell>
          <cell r="AR222">
            <v>9.41</v>
          </cell>
          <cell r="AS222">
            <v>83.441637137000001</v>
          </cell>
          <cell r="AT222">
            <v>50.399736427999997</v>
          </cell>
          <cell r="AU222">
            <v>1.2944983819</v>
          </cell>
          <cell r="AV222">
            <v>0.28610436911999998</v>
          </cell>
          <cell r="AW222">
            <v>7.7908443417999997</v>
          </cell>
          <cell r="AX222">
            <v>-8.5343228198999999</v>
          </cell>
          <cell r="AY222">
            <v>9</v>
          </cell>
          <cell r="AZ222">
            <v>6</v>
          </cell>
          <cell r="BA222">
            <v>0</v>
          </cell>
          <cell r="BB222">
            <v>-1.1381273914E-2</v>
          </cell>
          <cell r="BC222">
            <v>0.52961986345000001</v>
          </cell>
          <cell r="BD222">
            <v>-6.774176497</v>
          </cell>
          <cell r="BE222" t="str">
            <v>Bovespa</v>
          </cell>
          <cell r="BF222" t="str">
            <v>FII - Fundos de Investimento Imobiliário</v>
          </cell>
          <cell r="BG222">
            <v>0</v>
          </cell>
        </row>
        <row r="223">
          <cell r="G223" t="str">
            <v>VVRI11</v>
          </cell>
          <cell r="H223" t="str">
            <v>49184940000177</v>
          </cell>
          <cell r="I223" t="str">
            <v>Tradicional</v>
          </cell>
          <cell r="J223" t="str">
            <v>https://fnet.bm</v>
          </cell>
          <cell r="K223">
            <v>37.704918032999998</v>
          </cell>
          <cell r="L223" t="str">
            <v>-</v>
          </cell>
          <cell r="M223">
            <v>66.943995119999997</v>
          </cell>
          <cell r="N223">
            <v>30.943536721000001</v>
          </cell>
          <cell r="O223">
            <v>0.45691999999999999</v>
          </cell>
          <cell r="P223">
            <v>46038</v>
          </cell>
          <cell r="Q223">
            <v>72233.443169999999</v>
          </cell>
          <cell r="R223">
            <v>71406.679680000001</v>
          </cell>
          <cell r="S223">
            <v>826.76349011000002</v>
          </cell>
          <cell r="T223">
            <v>89.99</v>
          </cell>
          <cell r="U223">
            <v>93.277679458999998</v>
          </cell>
          <cell r="V223">
            <v>96.475384595999998</v>
          </cell>
          <cell r="W223">
            <v>45769</v>
          </cell>
          <cell r="X223">
            <v>46.783150434</v>
          </cell>
          <cell r="Y223">
            <v>192.35557922999999</v>
          </cell>
          <cell r="Z223">
            <v>45736</v>
          </cell>
          <cell r="AA223">
            <v>0.98283419014999995</v>
          </cell>
          <cell r="AB223">
            <v>46022</v>
          </cell>
          <cell r="AC223">
            <v>802.68299999999999</v>
          </cell>
          <cell r="AD223">
            <v>73495.045140000002</v>
          </cell>
          <cell r="AE223">
            <v>91.561731269000006</v>
          </cell>
          <cell r="AF223">
            <v>46041</v>
          </cell>
          <cell r="AG223">
            <v>7.8584587275000004</v>
          </cell>
          <cell r="AH223">
            <v>6.9908848839999997</v>
          </cell>
          <cell r="AI223">
            <v>0</v>
          </cell>
          <cell r="AJ223" t="str">
            <v>-</v>
          </cell>
          <cell r="AK223" t="str">
            <v>-</v>
          </cell>
          <cell r="AL223">
            <v>3.0105311356</v>
          </cell>
          <cell r="AM223">
            <v>-0.27703900705000001</v>
          </cell>
          <cell r="AN223">
            <v>9.1946577244000007</v>
          </cell>
          <cell r="AO223" t="str">
            <v>-</v>
          </cell>
          <cell r="AP223">
            <v>-16.176602143</v>
          </cell>
          <cell r="AQ223">
            <v>-1.1098901099</v>
          </cell>
          <cell r="AR223">
            <v>91</v>
          </cell>
          <cell r="AS223" t="str">
            <v>-</v>
          </cell>
          <cell r="AT223" t="str">
            <v>-</v>
          </cell>
          <cell r="AU223" t="str">
            <v>-</v>
          </cell>
          <cell r="AV223" t="str">
            <v>-</v>
          </cell>
          <cell r="AW223">
            <v>6.8855882559000001</v>
          </cell>
          <cell r="AX223">
            <v>-2.9292100201000002</v>
          </cell>
          <cell r="AY223">
            <v>8</v>
          </cell>
          <cell r="AZ223">
            <v>4</v>
          </cell>
          <cell r="BA223">
            <v>0</v>
          </cell>
          <cell r="BB223">
            <v>0.31828356043</v>
          </cell>
          <cell r="BC223">
            <v>1.3350053379</v>
          </cell>
          <cell r="BD223">
            <v>4.5003027226999999</v>
          </cell>
          <cell r="BE223" t="str">
            <v>Bovespa</v>
          </cell>
          <cell r="BF223" t="str">
            <v>FII - Fundos de Investimento Imobiliário</v>
          </cell>
          <cell r="BG223">
            <v>0</v>
          </cell>
        </row>
        <row r="224">
          <cell r="G224" t="str">
            <v>JGPX11</v>
          </cell>
          <cell r="H224" t="str">
            <v>42888292000190</v>
          </cell>
          <cell r="I224" t="str">
            <v>Tradicional</v>
          </cell>
          <cell r="J224" t="str">
            <v>https://fnet.bm</v>
          </cell>
          <cell r="K224">
            <v>100</v>
          </cell>
          <cell r="L224" t="str">
            <v>-</v>
          </cell>
          <cell r="M224">
            <v>380.56909675999998</v>
          </cell>
          <cell r="N224">
            <v>656.37530197000001</v>
          </cell>
          <cell r="O224">
            <v>406.89812470999999</v>
          </cell>
          <cell r="P224">
            <v>46041</v>
          </cell>
          <cell r="Q224">
            <v>152606.74496000001</v>
          </cell>
          <cell r="R224">
            <v>123121.76</v>
          </cell>
          <cell r="S224">
            <v>29484.984960000002</v>
          </cell>
          <cell r="T224">
            <v>71.27</v>
          </cell>
          <cell r="U224">
            <v>74.239999999999995</v>
          </cell>
          <cell r="V224">
            <v>95.999461206999996</v>
          </cell>
          <cell r="W224">
            <v>46021</v>
          </cell>
          <cell r="X224">
            <v>42.262770369999998</v>
          </cell>
          <cell r="Y224">
            <v>168.63541925000001</v>
          </cell>
          <cell r="Z224">
            <v>45698</v>
          </cell>
          <cell r="AA224">
            <v>0.74106533742000003</v>
          </cell>
          <cell r="AB224">
            <v>45900</v>
          </cell>
          <cell r="AC224">
            <v>2141.248</v>
          </cell>
          <cell r="AD224">
            <v>205928.86653</v>
          </cell>
          <cell r="AE224">
            <v>96.172356742000005</v>
          </cell>
          <cell r="AF224">
            <v>46021</v>
          </cell>
          <cell r="AG224">
            <v>18.104347826000001</v>
          </cell>
          <cell r="AH224">
            <v>10.41</v>
          </cell>
          <cell r="AI224">
            <v>1.1000000000000001</v>
          </cell>
          <cell r="AJ224">
            <v>-2.9019073569999998</v>
          </cell>
          <cell r="AK224">
            <v>-3.0090136493999999</v>
          </cell>
          <cell r="AL224">
            <v>4.3665138141000002</v>
          </cell>
          <cell r="AM224">
            <v>17.766792827</v>
          </cell>
          <cell r="AN224">
            <v>44.939396013</v>
          </cell>
          <cell r="AO224">
            <v>-4.0005387929999996</v>
          </cell>
          <cell r="AP224">
            <v>19.568136147000001</v>
          </cell>
          <cell r="AQ224">
            <v>-2.3698630136999999</v>
          </cell>
          <cell r="AR224">
            <v>73</v>
          </cell>
          <cell r="AS224" t="str">
            <v>-</v>
          </cell>
          <cell r="AT224" t="str">
            <v>-</v>
          </cell>
          <cell r="AU224">
            <v>-4.0005387929999996</v>
          </cell>
          <cell r="AV224">
            <v>-5.0089328057999998</v>
          </cell>
          <cell r="AW224">
            <v>14.058776806999999</v>
          </cell>
          <cell r="AX224">
            <v>-7.0625780490999999</v>
          </cell>
          <cell r="AY224">
            <v>9</v>
          </cell>
          <cell r="AZ224">
            <v>8</v>
          </cell>
          <cell r="BA224">
            <v>1.5873015873</v>
          </cell>
          <cell r="BB224">
            <v>1.6853065853</v>
          </cell>
          <cell r="BC224">
            <v>0.24159996266</v>
          </cell>
          <cell r="BD224">
            <v>48.524872062</v>
          </cell>
          <cell r="BE224" t="str">
            <v>Bovespa</v>
          </cell>
          <cell r="BF224" t="str">
            <v>FIAGRO-FII - Fundo de Investimento Imobiliário em Cadeias Agroindustriais</v>
          </cell>
          <cell r="BG224">
            <v>1.1000000000000001</v>
          </cell>
        </row>
        <row r="225">
          <cell r="G225" t="str">
            <v>VGIA11</v>
          </cell>
          <cell r="H225" t="str">
            <v>41081088000109</v>
          </cell>
          <cell r="I225" t="str">
            <v>Tradicional</v>
          </cell>
          <cell r="J225" t="str">
            <v>https://fnet.bm</v>
          </cell>
          <cell r="K225">
            <v>100</v>
          </cell>
          <cell r="L225" t="str">
            <v>-</v>
          </cell>
          <cell r="M225">
            <v>1647.5510016000001</v>
          </cell>
          <cell r="N225">
            <v>1947.5027680000001</v>
          </cell>
          <cell r="O225">
            <v>1926.2144252999999</v>
          </cell>
          <cell r="P225">
            <v>46041</v>
          </cell>
          <cell r="Q225">
            <v>861092.96531999996</v>
          </cell>
          <cell r="R225">
            <v>670891.70791999996</v>
          </cell>
          <cell r="S225">
            <v>190201.2574</v>
          </cell>
          <cell r="T225">
            <v>9.9600000000000009</v>
          </cell>
          <cell r="U225">
            <v>10.03690763</v>
          </cell>
          <cell r="V225">
            <v>99.233751736000002</v>
          </cell>
          <cell r="W225">
            <v>46029</v>
          </cell>
          <cell r="X225">
            <v>6.3445818940000001</v>
          </cell>
          <cell r="Y225">
            <v>156.98433980999999</v>
          </cell>
          <cell r="Z225">
            <v>45685</v>
          </cell>
          <cell r="AA225">
            <v>1.0306749705</v>
          </cell>
          <cell r="AB225">
            <v>45900</v>
          </cell>
          <cell r="AC225">
            <v>86455.116999999998</v>
          </cell>
          <cell r="AD225">
            <v>835465.09806999995</v>
          </cell>
          <cell r="AE225">
            <v>9.6635702670000008</v>
          </cell>
          <cell r="AF225">
            <v>46035</v>
          </cell>
          <cell r="AG225">
            <v>19.909793814</v>
          </cell>
          <cell r="AH225">
            <v>1.5449999999999999</v>
          </cell>
          <cell r="AI225">
            <v>0.14000000000000001</v>
          </cell>
          <cell r="AJ225">
            <v>0.60606060615000001</v>
          </cell>
          <cell r="AK225">
            <v>0.49895431365999998</v>
          </cell>
          <cell r="AL225">
            <v>4.4673829026999998</v>
          </cell>
          <cell r="AM225">
            <v>14.664105419</v>
          </cell>
          <cell r="AN225">
            <v>52.129154043</v>
          </cell>
          <cell r="AO225">
            <v>0.81832262149000001</v>
          </cell>
          <cell r="AP225">
            <v>26.757894176000001</v>
          </cell>
          <cell r="AQ225">
            <v>0.81832262149000001</v>
          </cell>
          <cell r="AR225">
            <v>9.8791566265000004</v>
          </cell>
          <cell r="AS225" t="str">
            <v>-</v>
          </cell>
          <cell r="AT225" t="str">
            <v>-</v>
          </cell>
          <cell r="AU225">
            <v>0.81832262149000001</v>
          </cell>
          <cell r="AV225">
            <v>-0.19007139126</v>
          </cell>
          <cell r="AW225">
            <v>9.7493397329999993</v>
          </cell>
          <cell r="AX225">
            <v>0.14397067097999999</v>
          </cell>
          <cell r="AY225">
            <v>12</v>
          </cell>
          <cell r="AZ225">
            <v>10</v>
          </cell>
          <cell r="BA225">
            <v>1.4477766287</v>
          </cell>
          <cell r="BB225">
            <v>3.1224776162999999</v>
          </cell>
          <cell r="BC225">
            <v>0.76926009069000001</v>
          </cell>
          <cell r="BD225">
            <v>31.55978412</v>
          </cell>
          <cell r="BE225" t="str">
            <v>Bovespa</v>
          </cell>
          <cell r="BF225" t="str">
            <v>FIAGRO-FII - Fundo de Investimento Imobiliário em Cadeias Agroindustriais</v>
          </cell>
          <cell r="BG225">
            <v>0.14000000000000001</v>
          </cell>
        </row>
        <row r="226">
          <cell r="G226" t="str">
            <v>GRWA11</v>
          </cell>
          <cell r="H226" t="str">
            <v>47240671000193</v>
          </cell>
          <cell r="I226" t="str">
            <v>Tradicional</v>
          </cell>
          <cell r="J226" t="str">
            <v>https://fnet.bm</v>
          </cell>
          <cell r="K226">
            <v>100</v>
          </cell>
          <cell r="L226" t="str">
            <v>-</v>
          </cell>
          <cell r="M226">
            <v>10.27626892</v>
          </cell>
          <cell r="N226">
            <v>11.342749672</v>
          </cell>
          <cell r="O226">
            <v>19.613028824000001</v>
          </cell>
          <cell r="P226">
            <v>46041</v>
          </cell>
          <cell r="Q226">
            <v>21654.115099999999</v>
          </cell>
          <cell r="R226">
            <v>23695.39474</v>
          </cell>
          <cell r="S226">
            <v>-2041.27964</v>
          </cell>
          <cell r="T226">
            <v>7.85</v>
          </cell>
          <cell r="U226">
            <v>8.4677219427000008</v>
          </cell>
          <cell r="V226">
            <v>92.704980785999993</v>
          </cell>
          <cell r="W226">
            <v>45785</v>
          </cell>
          <cell r="X226">
            <v>6.8671652634000004</v>
          </cell>
          <cell r="Y226">
            <v>114.31208801</v>
          </cell>
          <cell r="Z226">
            <v>45915</v>
          </cell>
          <cell r="AA226">
            <v>0.77669711274999997</v>
          </cell>
          <cell r="AB226">
            <v>45900</v>
          </cell>
          <cell r="AC226">
            <v>2758.4859999999999</v>
          </cell>
          <cell r="AD226">
            <v>27879.741979999999</v>
          </cell>
          <cell r="AE226">
            <v>10.106899937</v>
          </cell>
          <cell r="AF226">
            <v>46030</v>
          </cell>
          <cell r="AG226">
            <v>11.059371362</v>
          </cell>
          <cell r="AH226">
            <v>0.95</v>
          </cell>
          <cell r="AI226">
            <v>0.1</v>
          </cell>
          <cell r="AJ226">
            <v>-0.38071065992000003</v>
          </cell>
          <cell r="AK226">
            <v>-0.48781695241</v>
          </cell>
          <cell r="AL226">
            <v>2.2707509193000002</v>
          </cell>
          <cell r="AM226">
            <v>7.8161287674000004</v>
          </cell>
          <cell r="AN226">
            <v>2.7498550147</v>
          </cell>
          <cell r="AO226">
            <v>-4.1443022142999997</v>
          </cell>
          <cell r="AP226">
            <v>-22.621404852000001</v>
          </cell>
          <cell r="AQ226">
            <v>-3.0864197531999999</v>
          </cell>
          <cell r="AR226">
            <v>8.1</v>
          </cell>
          <cell r="AS226" t="str">
            <v>-</v>
          </cell>
          <cell r="AT226" t="str">
            <v>-</v>
          </cell>
          <cell r="AU226">
            <v>-4.1443022142999997</v>
          </cell>
          <cell r="AV226">
            <v>-5.1526962269999999</v>
          </cell>
          <cell r="AW226">
            <v>13.083885772</v>
          </cell>
          <cell r="AX226">
            <v>-8.6941445157999997</v>
          </cell>
          <cell r="AY226">
            <v>7</v>
          </cell>
          <cell r="AZ226">
            <v>3</v>
          </cell>
          <cell r="BA226">
            <v>1.287001287</v>
          </cell>
          <cell r="BB226">
            <v>-0.63852012958000004</v>
          </cell>
          <cell r="BC226">
            <v>0.41653096666</v>
          </cell>
          <cell r="BD226">
            <v>-15.899556358</v>
          </cell>
          <cell r="BE226" t="str">
            <v>Bovespa</v>
          </cell>
          <cell r="BF226" t="str">
            <v>FIAGRO-FII - Fundo de Investimento Imobiliário em Cadeias Agroindustriais</v>
          </cell>
          <cell r="BG226">
            <v>0.1</v>
          </cell>
        </row>
        <row r="227">
          <cell r="G227" t="str">
            <v>IAGR11</v>
          </cell>
          <cell r="H227" t="str">
            <v>44286898000181</v>
          </cell>
          <cell r="I227" t="str">
            <v>Tradicional</v>
          </cell>
          <cell r="J227" t="str">
            <v>https://fnet.bm</v>
          </cell>
          <cell r="K227">
            <v>100</v>
          </cell>
          <cell r="L227" t="str">
            <v>-</v>
          </cell>
          <cell r="M227">
            <v>21.701561559999998</v>
          </cell>
          <cell r="N227">
            <v>20.490627540999999</v>
          </cell>
          <cell r="O227">
            <v>20.542095293999999</v>
          </cell>
          <cell r="P227">
            <v>46041</v>
          </cell>
          <cell r="Q227">
            <v>12338.9154</v>
          </cell>
          <cell r="R227">
            <v>6910.9117999999999</v>
          </cell>
          <cell r="S227">
            <v>5428.0036</v>
          </cell>
          <cell r="T227">
            <v>4.41</v>
          </cell>
          <cell r="U227">
            <v>4.41</v>
          </cell>
          <cell r="V227">
            <v>100</v>
          </cell>
          <cell r="W227">
            <v>46041</v>
          </cell>
          <cell r="X227">
            <v>2.4306650758999999</v>
          </cell>
          <cell r="Y227">
            <v>181.43182472000001</v>
          </cell>
          <cell r="Z227">
            <v>45679</v>
          </cell>
          <cell r="AA227">
            <v>0.71131252933</v>
          </cell>
          <cell r="AB227">
            <v>45900</v>
          </cell>
          <cell r="AC227">
            <v>2797.94</v>
          </cell>
          <cell r="AD227">
            <v>17346.686430000002</v>
          </cell>
          <cell r="AE227">
            <v>6.1998064396999997</v>
          </cell>
          <cell r="AF227">
            <v>45807</v>
          </cell>
          <cell r="AG227">
            <v>1.2145748988</v>
          </cell>
          <cell r="AH227">
            <v>0.03</v>
          </cell>
          <cell r="AI227">
            <v>0</v>
          </cell>
          <cell r="AJ227">
            <v>0.45558086567</v>
          </cell>
          <cell r="AK227">
            <v>0.34847457318000002</v>
          </cell>
          <cell r="AL227">
            <v>7.8239608802999996</v>
          </cell>
          <cell r="AM227">
            <v>11.928934010000001</v>
          </cell>
          <cell r="AN227">
            <v>79.962741116999993</v>
          </cell>
          <cell r="AO227">
            <v>5.0000000001</v>
          </cell>
          <cell r="AP227">
            <v>54.591481250000001</v>
          </cell>
          <cell r="AQ227">
            <v>2.3201856149000002</v>
          </cell>
          <cell r="AR227">
            <v>4.3099999999999996</v>
          </cell>
          <cell r="AS227" t="str">
            <v>-</v>
          </cell>
          <cell r="AT227" t="str">
            <v>-</v>
          </cell>
          <cell r="AU227">
            <v>5.0000000001</v>
          </cell>
          <cell r="AV227">
            <v>3.9916059873999998</v>
          </cell>
          <cell r="AW227">
            <v>17.407639324000002</v>
          </cell>
          <cell r="AX227">
            <v>-5.6511056511</v>
          </cell>
          <cell r="AY227">
            <v>8</v>
          </cell>
          <cell r="AZ227">
            <v>6</v>
          </cell>
          <cell r="BA227">
            <v>0</v>
          </cell>
          <cell r="BB227">
            <v>1.9513462799000001</v>
          </cell>
          <cell r="BC227">
            <v>0.92024394146999999</v>
          </cell>
          <cell r="BD227">
            <v>56.931113803000002</v>
          </cell>
          <cell r="BE227" t="str">
            <v>Bovespa</v>
          </cell>
          <cell r="BF227" t="str">
            <v>FIAGRO-FII - Fundo de Investimento Imobiliário em Cadeias Agroindustriais</v>
          </cell>
          <cell r="BG227">
            <v>0</v>
          </cell>
        </row>
        <row r="228">
          <cell r="G228" t="str">
            <v>XPIN11</v>
          </cell>
          <cell r="H228" t="str">
            <v>28516325000140</v>
          </cell>
          <cell r="I228" t="str">
            <v>Tradicional</v>
          </cell>
          <cell r="J228" t="str">
            <v>https://fnet.bm</v>
          </cell>
          <cell r="K228">
            <v>100</v>
          </cell>
          <cell r="L228" t="str">
            <v>-</v>
          </cell>
          <cell r="M228">
            <v>408.28573468000002</v>
          </cell>
          <cell r="N228">
            <v>674.55965179999998</v>
          </cell>
          <cell r="O228">
            <v>461.16480059000003</v>
          </cell>
          <cell r="P228">
            <v>46041</v>
          </cell>
          <cell r="Q228">
            <v>579327.19044000003</v>
          </cell>
          <cell r="R228">
            <v>476647.13052000001</v>
          </cell>
          <cell r="S228">
            <v>102680.05992</v>
          </cell>
          <cell r="T228">
            <v>81.02</v>
          </cell>
          <cell r="U228">
            <v>82.009932844999994</v>
          </cell>
          <cell r="V228">
            <v>98.792911040999996</v>
          </cell>
          <cell r="W228">
            <v>46024</v>
          </cell>
          <cell r="X228">
            <v>56.044809542000003</v>
          </cell>
          <cell r="Y228">
            <v>144.56289648000001</v>
          </cell>
          <cell r="Z228">
            <v>45701</v>
          </cell>
          <cell r="AA228">
            <v>0.78927989975000001</v>
          </cell>
          <cell r="AB228">
            <v>46022</v>
          </cell>
          <cell r="AC228">
            <v>7150.4219999999996</v>
          </cell>
          <cell r="AD228">
            <v>733994.60777</v>
          </cell>
          <cell r="AE228">
            <v>102.65052996</v>
          </cell>
          <cell r="AF228">
            <v>46038</v>
          </cell>
          <cell r="AG228">
            <v>15.151515151</v>
          </cell>
          <cell r="AH228">
            <v>10.1</v>
          </cell>
          <cell r="AI228">
            <v>0.85</v>
          </cell>
          <cell r="AJ228">
            <v>-3.7014188820000002E-2</v>
          </cell>
          <cell r="AK228">
            <v>-0.14412048130999999</v>
          </cell>
          <cell r="AL228">
            <v>3.6981448757000002</v>
          </cell>
          <cell r="AM228">
            <v>14.397849503</v>
          </cell>
          <cell r="AN228">
            <v>38.304224929999997</v>
          </cell>
          <cell r="AO228">
            <v>-1.0996794162000001</v>
          </cell>
          <cell r="AP228">
            <v>12.932965062999999</v>
          </cell>
          <cell r="AQ228">
            <v>-0.36547964054999998</v>
          </cell>
          <cell r="AR228">
            <v>81.317197801999995</v>
          </cell>
          <cell r="AS228">
            <v>16.837625846000002</v>
          </cell>
          <cell r="AT228">
            <v>-16.204274861999998</v>
          </cell>
          <cell r="AU228">
            <v>-1.0996794162000001</v>
          </cell>
          <cell r="AV228">
            <v>-2.1080734289</v>
          </cell>
          <cell r="AW228">
            <v>10.185699993</v>
          </cell>
          <cell r="AX228">
            <v>-1.3296207487</v>
          </cell>
          <cell r="AY228">
            <v>10</v>
          </cell>
          <cell r="AZ228">
            <v>8</v>
          </cell>
          <cell r="BA228">
            <v>1.076630779</v>
          </cell>
          <cell r="BB228">
            <v>1.7922791297</v>
          </cell>
          <cell r="BC228">
            <v>1.1283757055999999</v>
          </cell>
          <cell r="BD228">
            <v>12.882346012999999</v>
          </cell>
          <cell r="BE228" t="str">
            <v>Bovespa</v>
          </cell>
          <cell r="BF228" t="str">
            <v>FII - Fundos de Investimento Imobiliário</v>
          </cell>
          <cell r="BG228">
            <v>0.85</v>
          </cell>
        </row>
        <row r="229">
          <cell r="G229" t="str">
            <v>DCRA11</v>
          </cell>
          <cell r="H229" t="str">
            <v>42888360000111</v>
          </cell>
          <cell r="I229" t="str">
            <v>Tradicional</v>
          </cell>
          <cell r="J229" t="str">
            <v>https://fnet.bm</v>
          </cell>
          <cell r="K229">
            <v>100</v>
          </cell>
          <cell r="L229" t="str">
            <v>-</v>
          </cell>
          <cell r="M229">
            <v>73.664003640000004</v>
          </cell>
          <cell r="N229">
            <v>85.216218689000002</v>
          </cell>
          <cell r="O229">
            <v>88.836845294</v>
          </cell>
          <cell r="P229">
            <v>46041</v>
          </cell>
          <cell r="Q229">
            <v>49059.2284</v>
          </cell>
          <cell r="R229">
            <v>47172.334999999999</v>
          </cell>
          <cell r="S229">
            <v>1886.8933999999999</v>
          </cell>
          <cell r="T229">
            <v>7.28</v>
          </cell>
          <cell r="U229">
            <v>7.3192547425000001</v>
          </cell>
          <cell r="V229">
            <v>99.463678422000001</v>
          </cell>
          <cell r="W229">
            <v>46021</v>
          </cell>
          <cell r="X229">
            <v>6.0015736473999999</v>
          </cell>
          <cell r="Y229">
            <v>121.30151902999999</v>
          </cell>
          <cell r="Z229">
            <v>45701</v>
          </cell>
          <cell r="AA229">
            <v>0.75091835185</v>
          </cell>
          <cell r="AB229">
            <v>45900</v>
          </cell>
          <cell r="AC229">
            <v>6738.9049999999997</v>
          </cell>
          <cell r="AD229">
            <v>65332.307139999997</v>
          </cell>
          <cell r="AE229">
            <v>9.6947956885999993</v>
          </cell>
          <cell r="AF229">
            <v>46030</v>
          </cell>
          <cell r="AG229">
            <v>15.685714285</v>
          </cell>
          <cell r="AH229">
            <v>1.0980000000000001</v>
          </cell>
          <cell r="AI229">
            <v>0.11</v>
          </cell>
          <cell r="AJ229">
            <v>-0.27397260283000002</v>
          </cell>
          <cell r="AK229">
            <v>-0.38107889532</v>
          </cell>
          <cell r="AL229">
            <v>4.9737401524999996</v>
          </cell>
          <cell r="AM229">
            <v>7.0878478733000003</v>
          </cell>
          <cell r="AN229">
            <v>20.952348073</v>
          </cell>
          <cell r="AO229">
            <v>-0.53632157824000004</v>
          </cell>
          <cell r="AP229">
            <v>-4.4189117942999996</v>
          </cell>
          <cell r="AQ229">
            <v>0.83102493063000005</v>
          </cell>
          <cell r="AR229">
            <v>7.22</v>
          </cell>
          <cell r="AS229" t="str">
            <v>-</v>
          </cell>
          <cell r="AT229" t="str">
            <v>-</v>
          </cell>
          <cell r="AU229">
            <v>-0.53632157824000004</v>
          </cell>
          <cell r="AV229">
            <v>-1.5447155910000001</v>
          </cell>
          <cell r="AW229">
            <v>6.9861559114</v>
          </cell>
          <cell r="AX229">
            <v>-3.7997813502</v>
          </cell>
          <cell r="AY229">
            <v>6</v>
          </cell>
          <cell r="AZ229">
            <v>4</v>
          </cell>
          <cell r="BA229">
            <v>1.5625</v>
          </cell>
          <cell r="BB229">
            <v>0.28736350626000001</v>
          </cell>
          <cell r="BC229">
            <v>0.70710220549000002</v>
          </cell>
          <cell r="BD229">
            <v>-4.9699185884999997</v>
          </cell>
          <cell r="BE229" t="str">
            <v>Bovespa</v>
          </cell>
          <cell r="BF229" t="str">
            <v>FIAGRO-FII - Fundo de Investimento Imobiliário em Cadeias Agroindustriais</v>
          </cell>
          <cell r="BG229">
            <v>0.11</v>
          </cell>
        </row>
        <row r="230">
          <cell r="G230" t="str">
            <v>DPRO11</v>
          </cell>
          <cell r="H230" t="str">
            <v>42922127000108</v>
          </cell>
          <cell r="I230" t="str">
            <v>Tradicional</v>
          </cell>
          <cell r="J230" t="str">
            <v>https://fnet.bm</v>
          </cell>
          <cell r="K230">
            <v>98.360655738000005</v>
          </cell>
          <cell r="L230" t="str">
            <v>-</v>
          </cell>
          <cell r="M230">
            <v>0.64732056000000004</v>
          </cell>
          <cell r="N230">
            <v>0.45472278689000001</v>
          </cell>
          <cell r="O230">
            <v>0.75521000000000005</v>
          </cell>
          <cell r="P230">
            <v>46041</v>
          </cell>
          <cell r="Q230">
            <v>32020.608</v>
          </cell>
          <cell r="R230">
            <v>29018.675999999999</v>
          </cell>
          <cell r="S230">
            <v>3001.9319999999998</v>
          </cell>
          <cell r="T230">
            <v>6.4</v>
          </cell>
          <cell r="U230">
            <v>6.6186723861000001</v>
          </cell>
          <cell r="V230">
            <v>96.696129173000003</v>
          </cell>
          <cell r="W230">
            <v>45951</v>
          </cell>
          <cell r="X230">
            <v>4.9525246959000002</v>
          </cell>
          <cell r="Y230">
            <v>129.22701839999999</v>
          </cell>
          <cell r="Z230">
            <v>45740</v>
          </cell>
          <cell r="AA230">
            <v>0.69979271673999999</v>
          </cell>
          <cell r="AB230">
            <v>46022</v>
          </cell>
          <cell r="AC230">
            <v>5003.22</v>
          </cell>
          <cell r="AD230">
            <v>45757.275309999997</v>
          </cell>
          <cell r="AE230">
            <v>9.1455653178999992</v>
          </cell>
          <cell r="AF230">
            <v>46030</v>
          </cell>
          <cell r="AG230">
            <v>11.98275862</v>
          </cell>
          <cell r="AH230">
            <v>0.69499999999999995</v>
          </cell>
          <cell r="AI230">
            <v>0.06</v>
          </cell>
          <cell r="AJ230">
            <v>0.15649452271</v>
          </cell>
          <cell r="AK230">
            <v>4.9388230217999998E-2</v>
          </cell>
          <cell r="AL230">
            <v>0.48591009545000002</v>
          </cell>
          <cell r="AM230">
            <v>7.774245445</v>
          </cell>
          <cell r="AN230">
            <v>23.663370575999998</v>
          </cell>
          <cell r="AO230">
            <v>1.4324021842000001</v>
          </cell>
          <cell r="AP230">
            <v>-1.7078892913999999</v>
          </cell>
          <cell r="AQ230">
            <v>0.15649452271</v>
          </cell>
          <cell r="AR230">
            <v>6.39</v>
          </cell>
          <cell r="AS230" t="str">
            <v>-</v>
          </cell>
          <cell r="AT230" t="str">
            <v>-</v>
          </cell>
          <cell r="AU230">
            <v>1.4324021842000001</v>
          </cell>
          <cell r="AV230">
            <v>0.42400817146999997</v>
          </cell>
          <cell r="AW230">
            <v>7.7016373561</v>
          </cell>
          <cell r="AX230">
            <v>-4.5005372747000001</v>
          </cell>
          <cell r="AY230">
            <v>10</v>
          </cell>
          <cell r="AZ230">
            <v>7</v>
          </cell>
          <cell r="BA230">
            <v>0.93312597201000003</v>
          </cell>
          <cell r="BB230">
            <v>0.20429854288999999</v>
          </cell>
          <cell r="BC230">
            <v>-0.65444903648999997</v>
          </cell>
          <cell r="BD230">
            <v>11.580499667</v>
          </cell>
          <cell r="BE230" t="str">
            <v>Bovespa</v>
          </cell>
          <cell r="BF230" t="str">
            <v>FII - Fundos de Investimento Imobiliário</v>
          </cell>
          <cell r="BG230">
            <v>0.06</v>
          </cell>
        </row>
        <row r="231">
          <cell r="G231" t="str">
            <v>EIRA11</v>
          </cell>
          <cell r="H231" t="str">
            <v>59202651000107</v>
          </cell>
          <cell r="I231" t="str">
            <v>Tradicional</v>
          </cell>
          <cell r="J231" t="str">
            <v>https://fnet.bm</v>
          </cell>
          <cell r="K231">
            <v>13.114754098000001</v>
          </cell>
          <cell r="L231" t="str">
            <v>-</v>
          </cell>
          <cell r="M231" t="str">
            <v>-</v>
          </cell>
          <cell r="N231">
            <v>0.83810311474999999</v>
          </cell>
          <cell r="O231">
            <v>6.1411764706000002E-2</v>
          </cell>
          <cell r="P231">
            <v>46017</v>
          </cell>
          <cell r="Q231">
            <v>20674.5288</v>
          </cell>
          <cell r="R231" t="str">
            <v>-</v>
          </cell>
          <cell r="S231" t="str">
            <v>-</v>
          </cell>
          <cell r="T231" t="str">
            <v>-</v>
          </cell>
          <cell r="U231" t="str">
            <v>-</v>
          </cell>
          <cell r="V231" t="str">
            <v>-</v>
          </cell>
          <cell r="W231" t="str">
            <v>-</v>
          </cell>
          <cell r="X231" t="str">
            <v>-</v>
          </cell>
          <cell r="Y231" t="str">
            <v>-</v>
          </cell>
          <cell r="Z231" t="str">
            <v>-</v>
          </cell>
          <cell r="AA231">
            <v>0.98915855647999995</v>
          </cell>
          <cell r="AB231">
            <v>46022</v>
          </cell>
          <cell r="AC231">
            <v>200.49</v>
          </cell>
          <cell r="AD231">
            <v>20901.127189999999</v>
          </cell>
          <cell r="AE231">
            <v>104.2502229</v>
          </cell>
          <cell r="AF231">
            <v>46030</v>
          </cell>
          <cell r="AG231" t="str">
            <v>-</v>
          </cell>
          <cell r="AH231" t="str">
            <v>-</v>
          </cell>
          <cell r="AI231">
            <v>1.28</v>
          </cell>
          <cell r="AJ231" t="str">
            <v>-</v>
          </cell>
          <cell r="AK231" t="str">
            <v>-</v>
          </cell>
          <cell r="AL231" t="str">
            <v>-</v>
          </cell>
          <cell r="AM231" t="str">
            <v>-</v>
          </cell>
          <cell r="AN231" t="str">
            <v>-</v>
          </cell>
          <cell r="AO231" t="str">
            <v>-</v>
          </cell>
          <cell r="AP231" t="str">
            <v>-</v>
          </cell>
          <cell r="AQ231" t="str">
            <v>-</v>
          </cell>
          <cell r="AR231" t="str">
            <v>-</v>
          </cell>
          <cell r="AS231" t="str">
            <v>-</v>
          </cell>
          <cell r="AT231" t="str">
            <v>-</v>
          </cell>
          <cell r="AU231" t="str">
            <v>-</v>
          </cell>
          <cell r="AV231" t="str">
            <v>-</v>
          </cell>
          <cell r="AW231">
            <v>1.6267290083999999</v>
          </cell>
          <cell r="AX231">
            <v>0.76989702629000001</v>
          </cell>
          <cell r="AY231" t="str">
            <v>-</v>
          </cell>
          <cell r="AZ231" t="str">
            <v>-</v>
          </cell>
          <cell r="BA231">
            <v>1.0536398467000001</v>
          </cell>
          <cell r="BB231" t="str">
            <v>-</v>
          </cell>
          <cell r="BC231" t="str">
            <v>-</v>
          </cell>
          <cell r="BD231" t="str">
            <v>-</v>
          </cell>
          <cell r="BE231" t="str">
            <v>Bovespa</v>
          </cell>
          <cell r="BF231" t="str">
            <v>FII - Fundos de Investimento Imobiliário</v>
          </cell>
          <cell r="BG231">
            <v>1.28</v>
          </cell>
        </row>
        <row r="232">
          <cell r="G232" t="str">
            <v>CXRI11</v>
          </cell>
          <cell r="H232" t="str">
            <v>17098794000170</v>
          </cell>
          <cell r="I232" t="str">
            <v>Tradicional</v>
          </cell>
          <cell r="J232" t="str">
            <v>https://fnet.bm</v>
          </cell>
          <cell r="K232">
            <v>100</v>
          </cell>
          <cell r="L232" t="str">
            <v>-</v>
          </cell>
          <cell r="M232">
            <v>104.337036</v>
          </cell>
          <cell r="N232">
            <v>314.92693573999998</v>
          </cell>
          <cell r="O232">
            <v>322.86158294000001</v>
          </cell>
          <cell r="P232">
            <v>46041</v>
          </cell>
          <cell r="Q232">
            <v>103023.1888</v>
          </cell>
          <cell r="R232">
            <v>97712.877600000007</v>
          </cell>
          <cell r="S232">
            <v>5310.3112001</v>
          </cell>
          <cell r="T232">
            <v>65.38</v>
          </cell>
          <cell r="U232">
            <v>75.106872559999999</v>
          </cell>
          <cell r="V232">
            <v>87.049290925999998</v>
          </cell>
          <cell r="W232">
            <v>45967</v>
          </cell>
          <cell r="X232">
            <v>55.274328787000002</v>
          </cell>
          <cell r="Y232">
            <v>118.28275699</v>
          </cell>
          <cell r="Z232">
            <v>45678</v>
          </cell>
          <cell r="AA232">
            <v>0.75288148188000004</v>
          </cell>
          <cell r="AB232">
            <v>46022</v>
          </cell>
          <cell r="AC232">
            <v>1575.76</v>
          </cell>
          <cell r="AD232">
            <v>136838.52144000001</v>
          </cell>
          <cell r="AE232">
            <v>86.839697314000006</v>
          </cell>
          <cell r="AF232">
            <v>46024</v>
          </cell>
          <cell r="AG232">
            <v>11.433639735</v>
          </cell>
          <cell r="AH232">
            <v>7.09</v>
          </cell>
          <cell r="AI232">
            <v>0.6</v>
          </cell>
          <cell r="AJ232">
            <v>0</v>
          </cell>
          <cell r="AK232">
            <v>-0.10710629248</v>
          </cell>
          <cell r="AL232">
            <v>0.32246053870000002</v>
          </cell>
          <cell r="AM232">
            <v>3.5077503123999998</v>
          </cell>
          <cell r="AN232">
            <v>17.901261246000001</v>
          </cell>
          <cell r="AO232">
            <v>-4.8167131253999997</v>
          </cell>
          <cell r="AP232">
            <v>-7.4699986208000002</v>
          </cell>
          <cell r="AQ232">
            <v>0.75512405600999999</v>
          </cell>
          <cell r="AR232">
            <v>64.89</v>
          </cell>
          <cell r="AS232">
            <v>-15.373683119000001</v>
          </cell>
          <cell r="AT232">
            <v>-48.415583828000003</v>
          </cell>
          <cell r="AU232">
            <v>-4.8167131253999997</v>
          </cell>
          <cell r="AV232">
            <v>-5.8251071380999999</v>
          </cell>
          <cell r="AW232">
            <v>11.037238293</v>
          </cell>
          <cell r="AX232">
            <v>-5.0341648228000002</v>
          </cell>
          <cell r="AY232">
            <v>7</v>
          </cell>
          <cell r="AZ232">
            <v>6</v>
          </cell>
          <cell r="BA232">
            <v>0.91254752851999998</v>
          </cell>
          <cell r="BB232">
            <v>0.16591920055000001</v>
          </cell>
          <cell r="BC232">
            <v>-0.17432689940000001</v>
          </cell>
          <cell r="BD232">
            <v>7.2621916447999997</v>
          </cell>
          <cell r="BE232" t="str">
            <v>Bovespa</v>
          </cell>
          <cell r="BF232" t="str">
            <v>FII - Fundos de Investimento Imobiliário</v>
          </cell>
          <cell r="BG232">
            <v>0.6</v>
          </cell>
        </row>
        <row r="233">
          <cell r="G233" t="str">
            <v>CRFF11</v>
          </cell>
          <cell r="H233" t="str">
            <v>31887401000139</v>
          </cell>
          <cell r="I233" t="str">
            <v>Tradicional</v>
          </cell>
          <cell r="J233" t="str">
            <v>https://fnet.bm</v>
          </cell>
          <cell r="K233">
            <v>98.360655738000005</v>
          </cell>
          <cell r="L233" t="str">
            <v>-</v>
          </cell>
          <cell r="M233">
            <v>63.916081159999997</v>
          </cell>
          <cell r="N233">
            <v>16.918445246000001</v>
          </cell>
          <cell r="O233">
            <v>6.8552952941000003</v>
          </cell>
          <cell r="P233">
            <v>46041</v>
          </cell>
          <cell r="Q233">
            <v>52546.546000000002</v>
          </cell>
          <cell r="R233">
            <v>43465.619599999998</v>
          </cell>
          <cell r="S233">
            <v>9080.9264000000003</v>
          </cell>
          <cell r="T233">
            <v>76.150000000000006</v>
          </cell>
          <cell r="U233">
            <v>76.53</v>
          </cell>
          <cell r="V233">
            <v>99.503462694000007</v>
          </cell>
          <cell r="W233">
            <v>46031</v>
          </cell>
          <cell r="X233">
            <v>55.840917548</v>
          </cell>
          <cell r="Y233">
            <v>136.36953571999999</v>
          </cell>
          <cell r="Z233">
            <v>45691</v>
          </cell>
          <cell r="AA233">
            <v>0.88377320658000003</v>
          </cell>
          <cell r="AB233">
            <v>46022</v>
          </cell>
          <cell r="AC233">
            <v>690.04</v>
          </cell>
          <cell r="AD233">
            <v>59457.048040000001</v>
          </cell>
          <cell r="AE233">
            <v>86.164639789000006</v>
          </cell>
          <cell r="AF233">
            <v>46024</v>
          </cell>
          <cell r="AG233">
            <v>11.652643275999999</v>
          </cell>
          <cell r="AH233">
            <v>7.34</v>
          </cell>
          <cell r="AI233">
            <v>0.63</v>
          </cell>
          <cell r="AJ233">
            <v>6.5703022483000001E-2</v>
          </cell>
          <cell r="AK233">
            <v>-4.1403270005999998E-2</v>
          </cell>
          <cell r="AL233">
            <v>5.2231587675000002</v>
          </cell>
          <cell r="AM233">
            <v>4.4717725162999997</v>
          </cell>
          <cell r="AN233">
            <v>34.009751719999997</v>
          </cell>
          <cell r="AO233">
            <v>4.5927367923000002</v>
          </cell>
          <cell r="AP233">
            <v>8.6384918527999996</v>
          </cell>
          <cell r="AQ233">
            <v>4.3150684933000001</v>
          </cell>
          <cell r="AR233">
            <v>73</v>
          </cell>
          <cell r="AS233">
            <v>46.613648316999999</v>
          </cell>
          <cell r="AT233">
            <v>13.571747609000001</v>
          </cell>
          <cell r="AU233">
            <v>4.5927367923000002</v>
          </cell>
          <cell r="AV233">
            <v>3.5843427795</v>
          </cell>
          <cell r="AW233">
            <v>11.236120336000001</v>
          </cell>
          <cell r="AX233">
            <v>-3.913233467</v>
          </cell>
          <cell r="AY233">
            <v>8</v>
          </cell>
          <cell r="AZ233">
            <v>4</v>
          </cell>
          <cell r="BA233">
            <v>0.86301369862999999</v>
          </cell>
          <cell r="BB233">
            <v>0.79575138450000005</v>
          </cell>
          <cell r="BC233">
            <v>0.37494217859000001</v>
          </cell>
          <cell r="BD233">
            <v>22.994321928000002</v>
          </cell>
          <cell r="BE233" t="str">
            <v>Bovespa</v>
          </cell>
          <cell r="BF233" t="str">
            <v>FII - Fundos de Investimento Imobiliário</v>
          </cell>
          <cell r="BG233">
            <v>0.63</v>
          </cell>
        </row>
        <row r="234">
          <cell r="G234" t="str">
            <v>CPTR11</v>
          </cell>
          <cell r="H234" t="str">
            <v>42537579000176</v>
          </cell>
          <cell r="I234" t="str">
            <v>Tradicional</v>
          </cell>
          <cell r="J234" t="str">
            <v>https://fnet.bm</v>
          </cell>
          <cell r="K234">
            <v>100</v>
          </cell>
          <cell r="L234" t="str">
            <v>-</v>
          </cell>
          <cell r="M234">
            <v>936.32198868</v>
          </cell>
          <cell r="N234">
            <v>305.51993361000001</v>
          </cell>
          <cell r="O234">
            <v>371.52631529000001</v>
          </cell>
          <cell r="P234">
            <v>46041</v>
          </cell>
          <cell r="Q234">
            <v>166329.04842000001</v>
          </cell>
          <cell r="R234">
            <v>249521.76180000001</v>
          </cell>
          <cell r="S234">
            <v>-83192.713380000001</v>
          </cell>
          <cell r="T234">
            <v>8.39</v>
          </cell>
          <cell r="U234">
            <v>8.5</v>
          </cell>
          <cell r="V234">
            <v>98.705882353000007</v>
          </cell>
          <cell r="W234">
            <v>46036</v>
          </cell>
          <cell r="X234">
            <v>5.0623056000000002</v>
          </cell>
          <cell r="Y234">
            <v>165.73475927000001</v>
          </cell>
          <cell r="Z234">
            <v>45678</v>
          </cell>
          <cell r="AA234">
            <v>0.85033424663000001</v>
          </cell>
          <cell r="AB234">
            <v>45900</v>
          </cell>
          <cell r="AC234">
            <v>19824.678</v>
          </cell>
          <cell r="AD234">
            <v>195604.31568999999</v>
          </cell>
          <cell r="AE234">
            <v>9.8667083365000003</v>
          </cell>
          <cell r="AF234">
            <v>46035</v>
          </cell>
          <cell r="AG234">
            <v>20.348258706999999</v>
          </cell>
          <cell r="AH234">
            <v>1.2270000000000001</v>
          </cell>
          <cell r="AI234">
            <v>0.115</v>
          </cell>
          <cell r="AJ234">
            <v>-0.71005917161999998</v>
          </cell>
          <cell r="AK234">
            <v>-0.81716546410000002</v>
          </cell>
          <cell r="AL234">
            <v>10.185454125</v>
          </cell>
          <cell r="AM234">
            <v>16.807697945000001</v>
          </cell>
          <cell r="AN234">
            <v>63.810806845000002</v>
          </cell>
          <cell r="AO234">
            <v>5.2762012186999998</v>
          </cell>
          <cell r="AP234">
            <v>38.439546978000003</v>
          </cell>
          <cell r="AQ234">
            <v>1.2656792675999999</v>
          </cell>
          <cell r="AR234">
            <v>8.2851367420000006</v>
          </cell>
          <cell r="AS234" t="str">
            <v>-</v>
          </cell>
          <cell r="AT234" t="str">
            <v>-</v>
          </cell>
          <cell r="AU234">
            <v>5.2762012186999998</v>
          </cell>
          <cell r="AV234">
            <v>4.2678072058999996</v>
          </cell>
          <cell r="AW234">
            <v>14.386457209</v>
          </cell>
          <cell r="AX234">
            <v>-4.9462629389000003</v>
          </cell>
          <cell r="AY234">
            <v>11</v>
          </cell>
          <cell r="AZ234">
            <v>8</v>
          </cell>
          <cell r="BA234">
            <v>1.4896373057000001</v>
          </cell>
          <cell r="BB234">
            <v>3.0555232264000001</v>
          </cell>
          <cell r="BC234">
            <v>0.42578196875000002</v>
          </cell>
          <cell r="BD234">
            <v>45.181472294999999</v>
          </cell>
          <cell r="BE234" t="str">
            <v>Bovespa</v>
          </cell>
          <cell r="BF234" t="str">
            <v>FIAGRO-FII - Fundo de Investimento Imobiliário em Cadeias Agroindustriais</v>
          </cell>
          <cell r="BG234">
            <v>0.115</v>
          </cell>
        </row>
        <row r="235">
          <cell r="G235" t="str">
            <v>CFII11</v>
          </cell>
          <cell r="H235" t="str">
            <v>41325993000159</v>
          </cell>
          <cell r="I235" t="str">
            <v>Tradicional</v>
          </cell>
          <cell r="J235" t="str">
            <v>https://fnet.bm</v>
          </cell>
          <cell r="K235">
            <v>8.1967213114999993</v>
          </cell>
          <cell r="L235" t="str">
            <v>-</v>
          </cell>
          <cell r="M235">
            <v>4.3583400000000001E-2</v>
          </cell>
          <cell r="N235">
            <v>0.10446163934</v>
          </cell>
          <cell r="O235">
            <v>5.7588823529000001E-2</v>
          </cell>
          <cell r="P235">
            <v>46041</v>
          </cell>
          <cell r="Q235">
            <v>67455.609190000003</v>
          </cell>
          <cell r="R235" t="str">
            <v>-</v>
          </cell>
          <cell r="S235" t="str">
            <v>-</v>
          </cell>
          <cell r="T235">
            <v>534.01</v>
          </cell>
          <cell r="U235">
            <v>534.01</v>
          </cell>
          <cell r="V235">
            <v>100</v>
          </cell>
          <cell r="W235">
            <v>46041</v>
          </cell>
          <cell r="X235">
            <v>356.64894815999997</v>
          </cell>
          <cell r="Y235">
            <v>149.7298682</v>
          </cell>
          <cell r="Z235">
            <v>45915</v>
          </cell>
          <cell r="AA235">
            <v>0.65862584476999997</v>
          </cell>
          <cell r="AB235">
            <v>46022</v>
          </cell>
          <cell r="AC235">
            <v>126.319</v>
          </cell>
          <cell r="AD235">
            <v>102418.70969</v>
          </cell>
          <cell r="AE235">
            <v>810.79417736000005</v>
          </cell>
          <cell r="AF235">
            <v>46030</v>
          </cell>
          <cell r="AG235" t="str">
            <v>-</v>
          </cell>
          <cell r="AH235">
            <v>175.25</v>
          </cell>
          <cell r="AI235">
            <v>43</v>
          </cell>
          <cell r="AJ235">
            <v>20.002247190999999</v>
          </cell>
          <cell r="AK235" t="str">
            <v>-</v>
          </cell>
          <cell r="AL235" t="str">
            <v>-</v>
          </cell>
          <cell r="AM235" t="str">
            <v>-</v>
          </cell>
          <cell r="AN235" t="str">
            <v>-</v>
          </cell>
          <cell r="AO235" t="str">
            <v>-</v>
          </cell>
          <cell r="AP235" t="str">
            <v>-</v>
          </cell>
          <cell r="AQ235" t="str">
            <v>-</v>
          </cell>
          <cell r="AR235" t="str">
            <v>-</v>
          </cell>
          <cell r="AS235" t="str">
            <v>-</v>
          </cell>
          <cell r="AT235" t="str">
            <v>-</v>
          </cell>
          <cell r="AU235" t="str">
            <v>-</v>
          </cell>
          <cell r="AV235" t="str">
            <v>-</v>
          </cell>
          <cell r="AW235">
            <v>12.05259931</v>
          </cell>
          <cell r="AX235">
            <v>10.100627341999999</v>
          </cell>
          <cell r="AY235" t="str">
            <v>-</v>
          </cell>
          <cell r="AZ235" t="str">
            <v>-</v>
          </cell>
          <cell r="BA235">
            <v>8.9026915114000005</v>
          </cell>
          <cell r="BB235" t="str">
            <v>-</v>
          </cell>
          <cell r="BC235" t="str">
            <v>-</v>
          </cell>
          <cell r="BD235" t="str">
            <v>-</v>
          </cell>
          <cell r="BE235" t="str">
            <v>Bovespa</v>
          </cell>
          <cell r="BF235" t="str">
            <v>FII - Fundos de Investimento Imobiliário</v>
          </cell>
          <cell r="BG235">
            <v>43</v>
          </cell>
        </row>
        <row r="236">
          <cell r="G236" t="str">
            <v>CXTL11</v>
          </cell>
          <cell r="H236" t="str">
            <v>12887506000143</v>
          </cell>
          <cell r="I236" t="str">
            <v>Tradicional</v>
          </cell>
          <cell r="J236" t="str">
            <v>https://fnet.bm</v>
          </cell>
          <cell r="K236">
            <v>83.606557377000001</v>
          </cell>
          <cell r="L236" t="str">
            <v>-</v>
          </cell>
          <cell r="M236">
            <v>106.92094888</v>
          </cell>
          <cell r="N236">
            <v>254.12692720999999</v>
          </cell>
          <cell r="O236">
            <v>7.0606158823999996</v>
          </cell>
          <cell r="P236">
            <v>46041</v>
          </cell>
          <cell r="Q236">
            <v>16421.048859999999</v>
          </cell>
          <cell r="R236">
            <v>11443.49547</v>
          </cell>
          <cell r="S236">
            <v>4977.55339</v>
          </cell>
          <cell r="T236">
            <v>306.38</v>
          </cell>
          <cell r="U236">
            <v>358.01</v>
          </cell>
          <cell r="V236">
            <v>85.578615122000002</v>
          </cell>
          <cell r="W236">
            <v>46024</v>
          </cell>
          <cell r="X236">
            <v>177.78649426999999</v>
          </cell>
          <cell r="Y236">
            <v>172.33030059000001</v>
          </cell>
          <cell r="Z236">
            <v>45812</v>
          </cell>
          <cell r="AA236">
            <v>0.73894723434999998</v>
          </cell>
          <cell r="AB236">
            <v>46022</v>
          </cell>
          <cell r="AC236">
            <v>53.597000000000001</v>
          </cell>
          <cell r="AD236">
            <v>22222.221150000001</v>
          </cell>
          <cell r="AE236">
            <v>414.61688434000001</v>
          </cell>
          <cell r="AF236">
            <v>46021</v>
          </cell>
          <cell r="AG236">
            <v>6.0361979589999999</v>
          </cell>
          <cell r="AH236">
            <v>12.887886262</v>
          </cell>
          <cell r="AI236">
            <v>0.18394481033999999</v>
          </cell>
          <cell r="AJ236">
            <v>-4.6822014125999996</v>
          </cell>
          <cell r="AK236">
            <v>-4.7893077050999997</v>
          </cell>
          <cell r="AL236">
            <v>-7.1080683439000003</v>
          </cell>
          <cell r="AM236">
            <v>0.84624657411000004</v>
          </cell>
          <cell r="AN236">
            <v>51.663284492999999</v>
          </cell>
          <cell r="AO236">
            <v>-11.182889706999999</v>
          </cell>
          <cell r="AP236">
            <v>26.292024626</v>
          </cell>
          <cell r="AQ236">
            <v>-7.8195986401999997</v>
          </cell>
          <cell r="AR236" t="str">
            <v>-</v>
          </cell>
          <cell r="AS236">
            <v>168.65909085999999</v>
          </cell>
          <cell r="AT236">
            <v>135.61719015</v>
          </cell>
          <cell r="AU236">
            <v>-11.182889706999999</v>
          </cell>
          <cell r="AV236">
            <v>-12.191283718999999</v>
          </cell>
          <cell r="AW236">
            <v>26.395362934000001</v>
          </cell>
          <cell r="AX236">
            <v>-11.182889706999999</v>
          </cell>
          <cell r="AY236">
            <v>8</v>
          </cell>
          <cell r="AZ236">
            <v>6</v>
          </cell>
          <cell r="BA236">
            <v>5.5740851617999999E-2</v>
          </cell>
          <cell r="BB236">
            <v>1.0557344352</v>
          </cell>
          <cell r="BC236">
            <v>-0.66229825179000001</v>
          </cell>
          <cell r="BD236">
            <v>48.531679873999998</v>
          </cell>
          <cell r="BE236" t="str">
            <v>Bovespa</v>
          </cell>
          <cell r="BF236" t="str">
            <v>FII - Fundos de Investimento Imobiliário</v>
          </cell>
          <cell r="BG236">
            <v>0.18394481033999999</v>
          </cell>
        </row>
        <row r="237">
          <cell r="G237" t="str">
            <v>LKDV11</v>
          </cell>
          <cell r="H237" t="str">
            <v>40102445000105</v>
          </cell>
          <cell r="I237" t="str">
            <v>Tradicional</v>
          </cell>
          <cell r="J237" t="str">
            <v>https://fnet.bm</v>
          </cell>
          <cell r="K237">
            <v>0</v>
          </cell>
          <cell r="L237" t="str">
            <v>-</v>
          </cell>
          <cell r="M237">
            <v>7.8548118000000002</v>
          </cell>
          <cell r="N237">
            <v>0</v>
          </cell>
          <cell r="O237">
            <v>0</v>
          </cell>
          <cell r="P237">
            <v>45792</v>
          </cell>
          <cell r="Q237" t="str">
            <v>-</v>
          </cell>
          <cell r="R237" t="str">
            <v>-</v>
          </cell>
          <cell r="S237" t="str">
            <v>-</v>
          </cell>
          <cell r="T237" t="str">
            <v>-</v>
          </cell>
          <cell r="U237">
            <v>1081.93</v>
          </cell>
          <cell r="V237" t="str">
            <v>-</v>
          </cell>
          <cell r="W237">
            <v>45792</v>
          </cell>
          <cell r="X237">
            <v>1081.93</v>
          </cell>
          <cell r="Y237" t="str">
            <v>-</v>
          </cell>
          <cell r="Z237">
            <v>45792</v>
          </cell>
          <cell r="AA237" t="str">
            <v>-</v>
          </cell>
          <cell r="AB237">
            <v>46022</v>
          </cell>
          <cell r="AC237">
            <v>66.811000000000007</v>
          </cell>
          <cell r="AD237">
            <v>73566.558340000003</v>
          </cell>
          <cell r="AE237">
            <v>1101.1144623</v>
          </cell>
          <cell r="AF237" t="str">
            <v>-</v>
          </cell>
          <cell r="AG237" t="str">
            <v>-</v>
          </cell>
          <cell r="AH237">
            <v>0</v>
          </cell>
          <cell r="AI237">
            <v>0</v>
          </cell>
          <cell r="AJ237" t="str">
            <v>-</v>
          </cell>
          <cell r="AK237" t="str">
            <v>-</v>
          </cell>
          <cell r="AL237" t="str">
            <v>-</v>
          </cell>
          <cell r="AM237" t="str">
            <v>-</v>
          </cell>
          <cell r="AN237" t="str">
            <v>-</v>
          </cell>
          <cell r="AO237" t="str">
            <v>-</v>
          </cell>
          <cell r="AP237" t="str">
            <v>-</v>
          </cell>
          <cell r="AQ237" t="str">
            <v>-</v>
          </cell>
          <cell r="AR237" t="str">
            <v>-</v>
          </cell>
          <cell r="AS237" t="str">
            <v>-</v>
          </cell>
          <cell r="AT237" t="str">
            <v>-</v>
          </cell>
          <cell r="AU237" t="str">
            <v>-</v>
          </cell>
          <cell r="AV237" t="str">
            <v>-</v>
          </cell>
          <cell r="AW237" t="str">
            <v>-</v>
          </cell>
          <cell r="AX237" t="str">
            <v>-</v>
          </cell>
          <cell r="AY237" t="str">
            <v>-</v>
          </cell>
          <cell r="AZ237" t="str">
            <v>-</v>
          </cell>
          <cell r="BA237" t="str">
            <v>-</v>
          </cell>
          <cell r="BB237" t="str">
            <v>-</v>
          </cell>
          <cell r="BC237" t="str">
            <v>-</v>
          </cell>
          <cell r="BD237" t="str">
            <v>-</v>
          </cell>
          <cell r="BE237" t="str">
            <v>Bovespa</v>
          </cell>
          <cell r="BF237" t="str">
            <v>FII - Fundos de Investimento Imobiliário</v>
          </cell>
          <cell r="BG237">
            <v>0</v>
          </cell>
        </row>
        <row r="238">
          <cell r="G238" t="str">
            <v>CXCI11</v>
          </cell>
          <cell r="H238" t="str">
            <v>42066916000194</v>
          </cell>
          <cell r="I238" t="str">
            <v>Tradicional</v>
          </cell>
          <cell r="J238" t="str">
            <v>https://fnet.bm</v>
          </cell>
          <cell r="K238">
            <v>100</v>
          </cell>
          <cell r="L238" t="str">
            <v>-</v>
          </cell>
          <cell r="M238">
            <v>195.49575540000001</v>
          </cell>
          <cell r="N238">
            <v>156.96639869000001</v>
          </cell>
          <cell r="O238">
            <v>228.64970176</v>
          </cell>
          <cell r="P238">
            <v>46041</v>
          </cell>
          <cell r="Q238">
            <v>146612.97750000001</v>
          </cell>
          <cell r="R238">
            <v>129636.738</v>
          </cell>
          <cell r="S238">
            <v>16976.2395</v>
          </cell>
          <cell r="T238">
            <v>71.25</v>
          </cell>
          <cell r="U238">
            <v>71.75</v>
          </cell>
          <cell r="V238">
            <v>99.303135889000004</v>
          </cell>
          <cell r="W238">
            <v>46030</v>
          </cell>
          <cell r="X238">
            <v>54.264478408000002</v>
          </cell>
          <cell r="Y238">
            <v>131.30136342</v>
          </cell>
          <cell r="Z238">
            <v>45678</v>
          </cell>
          <cell r="AA238">
            <v>0.82047613057000002</v>
          </cell>
          <cell r="AB238">
            <v>46022</v>
          </cell>
          <cell r="AC238">
            <v>2057.7260000000001</v>
          </cell>
          <cell r="AD238">
            <v>178692.55671999999</v>
          </cell>
          <cell r="AE238">
            <v>86.839820618000005</v>
          </cell>
          <cell r="AF238">
            <v>46030</v>
          </cell>
          <cell r="AG238">
            <v>14.841269841000001</v>
          </cell>
          <cell r="AH238">
            <v>9.35</v>
          </cell>
          <cell r="AI238">
            <v>0.9</v>
          </cell>
          <cell r="AJ238">
            <v>-4.2087542169999999E-2</v>
          </cell>
          <cell r="AK238">
            <v>-0.14919383466</v>
          </cell>
          <cell r="AL238">
            <v>6.0937179750999997</v>
          </cell>
          <cell r="AM238">
            <v>11.361007641</v>
          </cell>
          <cell r="AN238">
            <v>30.155081672000001</v>
          </cell>
          <cell r="AO238">
            <v>4.4048165310999998</v>
          </cell>
          <cell r="AP238">
            <v>4.7838218049999996</v>
          </cell>
          <cell r="AQ238">
            <v>0.19687807617</v>
          </cell>
          <cell r="AR238">
            <v>71.11</v>
          </cell>
          <cell r="AS238" t="str">
            <v>-</v>
          </cell>
          <cell r="AT238" t="str">
            <v>-</v>
          </cell>
          <cell r="AU238">
            <v>4.4048165310999998</v>
          </cell>
          <cell r="AV238">
            <v>3.3964225184000001</v>
          </cell>
          <cell r="AW238">
            <v>4.7738103453000003</v>
          </cell>
          <cell r="AX238">
            <v>-3.0852960463999999</v>
          </cell>
          <cell r="AY238">
            <v>10</v>
          </cell>
          <cell r="AZ238">
            <v>7</v>
          </cell>
          <cell r="BA238">
            <v>1.3235294118000001</v>
          </cell>
          <cell r="BB238">
            <v>1.3786175632</v>
          </cell>
          <cell r="BC238">
            <v>0.94112683688999998</v>
          </cell>
          <cell r="BD238">
            <v>4.9599323147999996</v>
          </cell>
          <cell r="BE238" t="str">
            <v>Bovespa</v>
          </cell>
          <cell r="BF238" t="str">
            <v>FII - Fundos de Investimento Imobiliário</v>
          </cell>
          <cell r="BG238">
            <v>0.9</v>
          </cell>
        </row>
        <row r="239">
          <cell r="G239" t="str">
            <v>HRES11</v>
          </cell>
          <cell r="H239" t="str">
            <v>42869853000104</v>
          </cell>
          <cell r="I239" t="str">
            <v>Tradicional</v>
          </cell>
          <cell r="J239" t="str">
            <v>https://fnet.bm</v>
          </cell>
          <cell r="K239">
            <v>0</v>
          </cell>
          <cell r="L239" t="str">
            <v>-</v>
          </cell>
          <cell r="M239">
            <v>8.5747435999999997</v>
          </cell>
          <cell r="N239">
            <v>0</v>
          </cell>
          <cell r="O239">
            <v>0</v>
          </cell>
          <cell r="P239">
            <v>45924</v>
          </cell>
          <cell r="Q239" t="str">
            <v>-</v>
          </cell>
          <cell r="R239" t="str">
            <v>-</v>
          </cell>
          <cell r="S239" t="str">
            <v>-</v>
          </cell>
          <cell r="T239" t="str">
            <v>-</v>
          </cell>
          <cell r="U239">
            <v>119.58301793</v>
          </cell>
          <cell r="V239" t="str">
            <v>-</v>
          </cell>
          <cell r="W239">
            <v>45897</v>
          </cell>
          <cell r="X239">
            <v>119.57933478</v>
          </cell>
          <cell r="Y239" t="str">
            <v>-</v>
          </cell>
          <cell r="Z239">
            <v>45924</v>
          </cell>
          <cell r="AA239" t="str">
            <v>-</v>
          </cell>
          <cell r="AB239">
            <v>46022</v>
          </cell>
          <cell r="AC239">
            <v>468.24186559999998</v>
          </cell>
          <cell r="AD239">
            <v>68667.51281</v>
          </cell>
          <cell r="AE239">
            <v>146.64966516999999</v>
          </cell>
          <cell r="AF239">
            <v>46030</v>
          </cell>
          <cell r="AG239" t="str">
            <v>-</v>
          </cell>
          <cell r="AH239">
            <v>37.361840901000001</v>
          </cell>
          <cell r="AI239">
            <v>20.1935</v>
          </cell>
          <cell r="AJ239" t="str">
            <v>-</v>
          </cell>
          <cell r="AK239" t="str">
            <v>-</v>
          </cell>
          <cell r="AL239" t="str">
            <v>-</v>
          </cell>
          <cell r="AM239" t="str">
            <v>-</v>
          </cell>
          <cell r="AN239" t="str">
            <v>-</v>
          </cell>
          <cell r="AO239" t="str">
            <v>-</v>
          </cell>
          <cell r="AP239" t="str">
            <v>-</v>
          </cell>
          <cell r="AQ239" t="str">
            <v>-</v>
          </cell>
          <cell r="AR239" t="str">
            <v>-</v>
          </cell>
          <cell r="AS239" t="str">
            <v>-</v>
          </cell>
          <cell r="AT239" t="str">
            <v>-</v>
          </cell>
          <cell r="AU239" t="str">
            <v>-</v>
          </cell>
          <cell r="AV239" t="str">
            <v>-</v>
          </cell>
          <cell r="AW239">
            <v>-3.0800013519000002E-3</v>
          </cell>
          <cell r="AX239">
            <v>-3.0800013519000002E-3</v>
          </cell>
          <cell r="AY239" t="str">
            <v>-</v>
          </cell>
          <cell r="AZ239" t="str">
            <v>-</v>
          </cell>
          <cell r="BA239" t="str">
            <v>-</v>
          </cell>
          <cell r="BB239" t="str">
            <v>-</v>
          </cell>
          <cell r="BC239" t="str">
            <v>-</v>
          </cell>
          <cell r="BD239" t="str">
            <v>-</v>
          </cell>
          <cell r="BE239" t="str">
            <v>Bovespa</v>
          </cell>
          <cell r="BF239" t="str">
            <v>FII - Fundos de Investimento Imobiliário</v>
          </cell>
          <cell r="BG239">
            <v>20.1935</v>
          </cell>
        </row>
        <row r="240">
          <cell r="G240" t="str">
            <v>GAME11</v>
          </cell>
          <cell r="H240" t="str">
            <v>41269052000145</v>
          </cell>
          <cell r="I240" t="str">
            <v>Tradicional</v>
          </cell>
          <cell r="J240" t="str">
            <v>https://fnet.bm</v>
          </cell>
          <cell r="K240">
            <v>100</v>
          </cell>
          <cell r="L240" t="str">
            <v>-</v>
          </cell>
          <cell r="M240">
            <v>408.93756036000002</v>
          </cell>
          <cell r="N240">
            <v>1164.4602826</v>
          </cell>
          <cell r="O240">
            <v>3886.2736264999999</v>
          </cell>
          <cell r="P240">
            <v>46041</v>
          </cell>
          <cell r="Q240">
            <v>218360.84479999999</v>
          </cell>
          <cell r="R240">
            <v>180307.69587</v>
          </cell>
          <cell r="S240">
            <v>38053.148930000003</v>
          </cell>
          <cell r="T240">
            <v>8.9600000000000009</v>
          </cell>
          <cell r="U240">
            <v>9.2441792656999997</v>
          </cell>
          <cell r="V240">
            <v>96.925857261000004</v>
          </cell>
          <cell r="W240">
            <v>46030</v>
          </cell>
          <cell r="X240">
            <v>7.0770079257000003</v>
          </cell>
          <cell r="Y240">
            <v>126.60717769</v>
          </cell>
          <cell r="Z240">
            <v>45686</v>
          </cell>
          <cell r="AA240">
            <v>0.92894653017999995</v>
          </cell>
          <cell r="AB240">
            <v>46022</v>
          </cell>
          <cell r="AC240">
            <v>24370.63</v>
          </cell>
          <cell r="AD240">
            <v>235062.87789999999</v>
          </cell>
          <cell r="AE240">
            <v>9.6453344824999991</v>
          </cell>
          <cell r="AF240">
            <v>46034</v>
          </cell>
          <cell r="AG240">
            <v>12.575210588999999</v>
          </cell>
          <cell r="AH240">
            <v>1.0449999999999999</v>
          </cell>
          <cell r="AI240">
            <v>9.5000000000000001E-2</v>
          </cell>
          <cell r="AJ240">
            <v>-1.7543859648</v>
          </cell>
          <cell r="AK240">
            <v>-1.8614922572999999</v>
          </cell>
          <cell r="AL240">
            <v>3.3433226963</v>
          </cell>
          <cell r="AM240">
            <v>8.6869958978999993</v>
          </cell>
          <cell r="AN240">
            <v>21.884166253</v>
          </cell>
          <cell r="AO240">
            <v>2.0617256842999998</v>
          </cell>
          <cell r="AP240">
            <v>-3.4870936144</v>
          </cell>
          <cell r="AQ240">
            <v>-2.2367703216999999</v>
          </cell>
          <cell r="AR240">
            <v>9.1649999999999991</v>
          </cell>
          <cell r="AS240" t="str">
            <v>-</v>
          </cell>
          <cell r="AT240" t="str">
            <v>-</v>
          </cell>
          <cell r="AU240">
            <v>2.0617256842999998</v>
          </cell>
          <cell r="AV240">
            <v>1.0533316716000001</v>
          </cell>
          <cell r="AW240">
            <v>6.6386548973000004</v>
          </cell>
          <cell r="AX240">
            <v>-2.0061641284</v>
          </cell>
          <cell r="AY240">
            <v>11</v>
          </cell>
          <cell r="AZ240">
            <v>6</v>
          </cell>
          <cell r="BA240">
            <v>1.0844748858</v>
          </cell>
          <cell r="BB240">
            <v>0.98503165538000004</v>
          </cell>
          <cell r="BC240">
            <v>0.56197595654999999</v>
          </cell>
          <cell r="BD240">
            <v>3.7955624666999999</v>
          </cell>
          <cell r="BE240" t="str">
            <v>Bovespa</v>
          </cell>
          <cell r="BF240" t="str">
            <v>FII - Fundos de Investimento Imobiliário</v>
          </cell>
          <cell r="BG240">
            <v>9.5000000000000001E-2</v>
          </cell>
        </row>
        <row r="241">
          <cell r="G241" t="str">
            <v>HPDP11</v>
          </cell>
          <cell r="H241" t="str">
            <v>35586415000173</v>
          </cell>
          <cell r="I241" t="str">
            <v>Tradicional</v>
          </cell>
          <cell r="J241" t="str">
            <v>https://fnet.bm</v>
          </cell>
          <cell r="K241">
            <v>83.606557377000001</v>
          </cell>
          <cell r="L241" t="str">
            <v>-</v>
          </cell>
          <cell r="M241">
            <v>1797.1547539000001</v>
          </cell>
          <cell r="N241">
            <v>1407.405651</v>
          </cell>
          <cell r="O241">
            <v>194.77143294000001</v>
          </cell>
          <cell r="P241">
            <v>46041</v>
          </cell>
          <cell r="Q241">
            <v>299208</v>
          </cell>
          <cell r="R241">
            <v>289344</v>
          </cell>
          <cell r="S241">
            <v>9864</v>
          </cell>
          <cell r="T241">
            <v>91</v>
          </cell>
          <cell r="U241">
            <v>94.424864865000004</v>
          </cell>
          <cell r="V241">
            <v>96.372920554999993</v>
          </cell>
          <cell r="W241">
            <v>46010</v>
          </cell>
          <cell r="X241">
            <v>81.073722486999998</v>
          </cell>
          <cell r="Y241">
            <v>112.2435201</v>
          </cell>
          <cell r="Z241">
            <v>45772</v>
          </cell>
          <cell r="AA241">
            <v>0.94167280113999996</v>
          </cell>
          <cell r="AB241">
            <v>46022</v>
          </cell>
          <cell r="AC241">
            <v>3288</v>
          </cell>
          <cell r="AD241">
            <v>317740.93893</v>
          </cell>
          <cell r="AE241">
            <v>96.636538603999995</v>
          </cell>
          <cell r="AF241">
            <v>46021</v>
          </cell>
          <cell r="AG241">
            <v>7.6363636363999996</v>
          </cell>
          <cell r="AH241">
            <v>6.72</v>
          </cell>
          <cell r="AI241">
            <v>0.56000000000000005</v>
          </cell>
          <cell r="AJ241">
            <v>2.0065015132999999</v>
          </cell>
          <cell r="AK241" t="str">
            <v>-</v>
          </cell>
          <cell r="AL241">
            <v>-3.6270794453000001</v>
          </cell>
          <cell r="AM241">
            <v>0.78288808526999998</v>
          </cell>
          <cell r="AN241">
            <v>11.577708770999999</v>
          </cell>
          <cell r="AO241">
            <v>-1.0224059168999999</v>
          </cell>
          <cell r="AP241">
            <v>-13.793551095</v>
          </cell>
          <cell r="AQ241">
            <v>2.2357038535</v>
          </cell>
          <cell r="AR241" t="str">
            <v>-</v>
          </cell>
          <cell r="AS241">
            <v>46.966177975000001</v>
          </cell>
          <cell r="AT241">
            <v>13.924277266000001</v>
          </cell>
          <cell r="AU241">
            <v>-1.0224059168999999</v>
          </cell>
          <cell r="AV241">
            <v>-2.0307999296000001</v>
          </cell>
          <cell r="AW241">
            <v>9.3897824029999999</v>
          </cell>
          <cell r="AX241">
            <v>-3.1218529709</v>
          </cell>
          <cell r="AY241">
            <v>8</v>
          </cell>
          <cell r="AZ241">
            <v>4</v>
          </cell>
          <cell r="BA241">
            <v>0.58947368421000002</v>
          </cell>
          <cell r="BB241">
            <v>8.4065861838000001E-3</v>
          </cell>
          <cell r="BC241">
            <v>7.3162363873E-2</v>
          </cell>
          <cell r="BD241">
            <v>-0.65206690779999998</v>
          </cell>
          <cell r="BE241" t="str">
            <v>Bovespa</v>
          </cell>
          <cell r="BF241" t="str">
            <v>FII - Fundos de Investimento Imobiliário</v>
          </cell>
          <cell r="BG241">
            <v>0.56000000000000005</v>
          </cell>
        </row>
        <row r="242">
          <cell r="G242" t="str">
            <v>JASC11</v>
          </cell>
          <cell r="H242" t="str">
            <v>40886241000102</v>
          </cell>
          <cell r="I242" t="str">
            <v>Tradicional</v>
          </cell>
          <cell r="J242" t="str">
            <v>https://fnet.bm</v>
          </cell>
          <cell r="K242">
            <v>22.950819672000002</v>
          </cell>
          <cell r="L242" t="str">
            <v>-</v>
          </cell>
          <cell r="M242">
            <v>3.3858185999999999</v>
          </cell>
          <cell r="N242">
            <v>3.4175332787000001</v>
          </cell>
          <cell r="O242">
            <v>5.9303800000000004</v>
          </cell>
          <cell r="P242">
            <v>46037</v>
          </cell>
          <cell r="Q242">
            <v>382345.84535999998</v>
          </cell>
          <cell r="R242">
            <v>347363.99609999999</v>
          </cell>
          <cell r="S242">
            <v>34981.849260000003</v>
          </cell>
          <cell r="T242">
            <v>99.28</v>
          </cell>
          <cell r="U242">
            <v>103.55624487999999</v>
          </cell>
          <cell r="V242">
            <v>95.870606459000001</v>
          </cell>
          <cell r="W242">
            <v>46002</v>
          </cell>
          <cell r="X242">
            <v>83.399475598999999</v>
          </cell>
          <cell r="Y242">
            <v>119.04151589</v>
          </cell>
          <cell r="Z242">
            <v>45699</v>
          </cell>
          <cell r="AA242">
            <v>0.86775638041000003</v>
          </cell>
          <cell r="AB242">
            <v>46022</v>
          </cell>
          <cell r="AC242">
            <v>3851.1869999999999</v>
          </cell>
          <cell r="AD242">
            <v>440614.27146000002</v>
          </cell>
          <cell r="AE242">
            <v>114.40999137</v>
          </cell>
          <cell r="AF242">
            <v>46037</v>
          </cell>
          <cell r="AG242">
            <v>8.0562531391000007</v>
          </cell>
          <cell r="AH242">
            <v>8.02</v>
          </cell>
          <cell r="AI242">
            <v>0.7</v>
          </cell>
          <cell r="AJ242" t="str">
            <v>-</v>
          </cell>
          <cell r="AK242" t="str">
            <v>-</v>
          </cell>
          <cell r="AL242" t="str">
            <v>-</v>
          </cell>
          <cell r="AM242" t="str">
            <v>-</v>
          </cell>
          <cell r="AN242" t="str">
            <v>-</v>
          </cell>
          <cell r="AO242" t="str">
            <v>-</v>
          </cell>
          <cell r="AP242" t="str">
            <v>-</v>
          </cell>
          <cell r="AQ242">
            <v>16.296382459</v>
          </cell>
          <cell r="AR242" t="str">
            <v>-</v>
          </cell>
          <cell r="AS242" t="str">
            <v>-</v>
          </cell>
          <cell r="AT242" t="str">
            <v>-</v>
          </cell>
          <cell r="AU242" t="str">
            <v>-</v>
          </cell>
          <cell r="AV242" t="str">
            <v>-</v>
          </cell>
          <cell r="AW242">
            <v>5.7204339094999996</v>
          </cell>
          <cell r="AX242">
            <v>-5.3686127889000002</v>
          </cell>
          <cell r="AY242" t="str">
            <v>-</v>
          </cell>
          <cell r="AZ242" t="str">
            <v>-</v>
          </cell>
          <cell r="BA242">
            <v>0</v>
          </cell>
          <cell r="BB242" t="str">
            <v>-</v>
          </cell>
          <cell r="BC242" t="str">
            <v>-</v>
          </cell>
          <cell r="BD242" t="str">
            <v>-</v>
          </cell>
          <cell r="BE242" t="str">
            <v>Bovespa</v>
          </cell>
          <cell r="BF242" t="str">
            <v>FII - Fundos de Investimento Imobiliário</v>
          </cell>
          <cell r="BG242">
            <v>0.7</v>
          </cell>
        </row>
        <row r="243">
          <cell r="G243" t="str">
            <v>VJFD11</v>
          </cell>
          <cell r="H243" t="str">
            <v>15489509000117</v>
          </cell>
          <cell r="I243" t="str">
            <v>Tradicional</v>
          </cell>
          <cell r="J243" t="str">
            <v>https://fnet.bm</v>
          </cell>
          <cell r="K243">
            <v>8.1967213114999993</v>
          </cell>
          <cell r="L243" t="str">
            <v>-</v>
          </cell>
          <cell r="M243">
            <v>1.547252E-2</v>
          </cell>
          <cell r="N243">
            <v>6.3411967213000006E-2</v>
          </cell>
          <cell r="O243">
            <v>0.18342176470999999</v>
          </cell>
          <cell r="P243">
            <v>46037</v>
          </cell>
          <cell r="Q243">
            <v>721715.90055999998</v>
          </cell>
          <cell r="R243">
            <v>752240.47011999995</v>
          </cell>
          <cell r="S243">
            <v>-30524.569551000001</v>
          </cell>
          <cell r="T243">
            <v>148.01</v>
          </cell>
          <cell r="U243">
            <v>148.01</v>
          </cell>
          <cell r="V243">
            <v>100</v>
          </cell>
          <cell r="W243">
            <v>46037</v>
          </cell>
          <cell r="X243">
            <v>147.89014</v>
          </cell>
          <cell r="Y243">
            <v>100.08104664</v>
          </cell>
          <cell r="Z243">
            <v>46009</v>
          </cell>
          <cell r="AA243">
            <v>0.86657816759999995</v>
          </cell>
          <cell r="AB243">
            <v>46022</v>
          </cell>
          <cell r="AC243">
            <v>4876.1293194</v>
          </cell>
          <cell r="AD243">
            <v>832834.16032000002</v>
          </cell>
          <cell r="AE243">
            <v>170.79821017</v>
          </cell>
          <cell r="AF243">
            <v>46021</v>
          </cell>
          <cell r="AG243">
            <v>7.0136773190000001</v>
          </cell>
          <cell r="AH243">
            <v>10.82</v>
          </cell>
          <cell r="AI243">
            <v>2.1</v>
          </cell>
          <cell r="AJ243" t="str">
            <v>-</v>
          </cell>
          <cell r="AK243" t="str">
            <v>-</v>
          </cell>
          <cell r="AL243">
            <v>8.1046647210000003E-2</v>
          </cell>
          <cell r="AM243" t="str">
            <v>-</v>
          </cell>
          <cell r="AN243" t="str">
            <v>-</v>
          </cell>
          <cell r="AO243" t="str">
            <v>-</v>
          </cell>
          <cell r="AP243" t="str">
            <v>-</v>
          </cell>
          <cell r="AQ243" t="str">
            <v>-</v>
          </cell>
          <cell r="AR243" t="str">
            <v>-</v>
          </cell>
          <cell r="AS243" t="str">
            <v>-</v>
          </cell>
          <cell r="AT243" t="str">
            <v>-</v>
          </cell>
          <cell r="AU243" t="str">
            <v>-</v>
          </cell>
          <cell r="AV243" t="str">
            <v>-</v>
          </cell>
          <cell r="AW243">
            <v>7.4374577524999999E-2</v>
          </cell>
          <cell r="AX243">
            <v>7.4374577524999999E-2</v>
          </cell>
          <cell r="AY243" t="str">
            <v>-</v>
          </cell>
          <cell r="AZ243" t="str">
            <v>-</v>
          </cell>
          <cell r="BA243">
            <v>1.4</v>
          </cell>
          <cell r="BB243" t="str">
            <v>-</v>
          </cell>
          <cell r="BC243" t="str">
            <v>-</v>
          </cell>
          <cell r="BD243" t="str">
            <v>-</v>
          </cell>
          <cell r="BE243" t="str">
            <v>Bovespa</v>
          </cell>
          <cell r="BF243" t="str">
            <v>FII - Fundos de Investimento Imobiliário</v>
          </cell>
          <cell r="BG243">
            <v>2.1</v>
          </cell>
        </row>
        <row r="244">
          <cell r="G244" t="str">
            <v>MMVE11</v>
          </cell>
          <cell r="H244" t="str">
            <v>41251337000159</v>
          </cell>
          <cell r="I244" t="str">
            <v>Tradicional</v>
          </cell>
          <cell r="J244" t="str">
            <v>https://fnet.bm</v>
          </cell>
          <cell r="K244">
            <v>4.9180327868999996</v>
          </cell>
          <cell r="L244" t="str">
            <v>-</v>
          </cell>
          <cell r="M244">
            <v>5.5766593999999996</v>
          </cell>
          <cell r="N244">
            <v>9.6007868851999998</v>
          </cell>
          <cell r="O244">
            <v>16.801235294000001</v>
          </cell>
          <cell r="P244">
            <v>46038</v>
          </cell>
          <cell r="Q244">
            <v>71888.292000000001</v>
          </cell>
          <cell r="R244">
            <v>66645.039999999994</v>
          </cell>
          <cell r="S244">
            <v>5243.2520000000004</v>
          </cell>
          <cell r="T244">
            <v>147</v>
          </cell>
          <cell r="U244">
            <v>157.5</v>
          </cell>
          <cell r="V244">
            <v>93.333333332999999</v>
          </cell>
          <cell r="W244">
            <v>45908</v>
          </cell>
          <cell r="X244">
            <v>121.21</v>
          </cell>
          <cell r="Y244">
            <v>121.27712235</v>
          </cell>
          <cell r="Z244">
            <v>45684</v>
          </cell>
          <cell r="AA244">
            <v>0.92823558940999995</v>
          </cell>
          <cell r="AB244">
            <v>46022</v>
          </cell>
          <cell r="AC244">
            <v>489.036</v>
          </cell>
          <cell r="AD244">
            <v>77446.170800000007</v>
          </cell>
          <cell r="AE244">
            <v>158.36496862999999</v>
          </cell>
          <cell r="AF244" t="str">
            <v>-</v>
          </cell>
          <cell r="AG244">
            <v>0</v>
          </cell>
          <cell r="AH244">
            <v>0</v>
          </cell>
          <cell r="AI244">
            <v>0</v>
          </cell>
          <cell r="AJ244" t="str">
            <v>-</v>
          </cell>
          <cell r="AK244" t="str">
            <v>-</v>
          </cell>
          <cell r="AL244" t="str">
            <v>-</v>
          </cell>
          <cell r="AM244">
            <v>0</v>
          </cell>
          <cell r="AN244">
            <v>4.9999999999</v>
          </cell>
          <cell r="AO244">
            <v>0</v>
          </cell>
          <cell r="AP244">
            <v>-20.371259866999999</v>
          </cell>
          <cell r="AQ244" t="str">
            <v>-</v>
          </cell>
          <cell r="AR244" t="str">
            <v>-</v>
          </cell>
          <cell r="AS244" t="str">
            <v>-</v>
          </cell>
          <cell r="AT244" t="str">
            <v>-</v>
          </cell>
          <cell r="AU244">
            <v>0</v>
          </cell>
          <cell r="AV244">
            <v>-1.0083940128</v>
          </cell>
          <cell r="AW244">
            <v>0</v>
          </cell>
          <cell r="AX244">
            <v>0</v>
          </cell>
          <cell r="AY244" t="str">
            <v>-</v>
          </cell>
          <cell r="AZ244" t="str">
            <v>-</v>
          </cell>
          <cell r="BA244" t="str">
            <v>-</v>
          </cell>
          <cell r="BB244" t="str">
            <v>-</v>
          </cell>
          <cell r="BC244" t="str">
            <v>-</v>
          </cell>
          <cell r="BD244" t="str">
            <v>-</v>
          </cell>
          <cell r="BE244" t="str">
            <v>Bovespa</v>
          </cell>
          <cell r="BF244" t="str">
            <v>FII - Fundos de Investimento Imobiliário</v>
          </cell>
          <cell r="BG244">
            <v>0</v>
          </cell>
        </row>
        <row r="245">
          <cell r="G245" t="str">
            <v>MGRI11</v>
          </cell>
          <cell r="H245" t="str">
            <v>41320997000144</v>
          </cell>
          <cell r="I245" t="str">
            <v>Tradicional</v>
          </cell>
          <cell r="J245" t="str">
            <v>https://fnet.bm</v>
          </cell>
          <cell r="K245">
            <v>0</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v>46022</v>
          </cell>
          <cell r="AC245">
            <v>300.39999999999998</v>
          </cell>
          <cell r="AD245">
            <v>15655.829239999999</v>
          </cell>
          <cell r="AE245">
            <v>52.116608655</v>
          </cell>
          <cell r="AF245">
            <v>46030</v>
          </cell>
          <cell r="AG245" t="str">
            <v>-</v>
          </cell>
          <cell r="AH245" t="str">
            <v>-</v>
          </cell>
          <cell r="AI245" t="str">
            <v>-</v>
          </cell>
          <cell r="AJ245" t="str">
            <v>-</v>
          </cell>
          <cell r="AK245" t="str">
            <v>-</v>
          </cell>
          <cell r="AL245" t="str">
            <v>-</v>
          </cell>
          <cell r="AM245" t="str">
            <v>-</v>
          </cell>
          <cell r="AN245" t="str">
            <v>-</v>
          </cell>
          <cell r="AO245" t="str">
            <v>-</v>
          </cell>
          <cell r="AP245" t="str">
            <v>-</v>
          </cell>
          <cell r="AQ245" t="str">
            <v>-</v>
          </cell>
          <cell r="AR245" t="str">
            <v>-</v>
          </cell>
          <cell r="AS245" t="str">
            <v>-</v>
          </cell>
          <cell r="AT245" t="str">
            <v>-</v>
          </cell>
          <cell r="AU245" t="str">
            <v>-</v>
          </cell>
          <cell r="AV245" t="str">
            <v>-</v>
          </cell>
          <cell r="AW245" t="str">
            <v>-</v>
          </cell>
          <cell r="AX245" t="str">
            <v>-</v>
          </cell>
          <cell r="AY245" t="str">
            <v>-</v>
          </cell>
          <cell r="AZ245" t="str">
            <v>-</v>
          </cell>
          <cell r="BA245" t="str">
            <v>-</v>
          </cell>
          <cell r="BB245" t="str">
            <v>-</v>
          </cell>
          <cell r="BC245" t="str">
            <v>-</v>
          </cell>
          <cell r="BD245" t="str">
            <v>-</v>
          </cell>
          <cell r="BE245" t="str">
            <v>Bovespa</v>
          </cell>
          <cell r="BF245" t="str">
            <v>FII - Fundos de Investimento Imobiliário</v>
          </cell>
          <cell r="BG245" t="str">
            <v>-</v>
          </cell>
        </row>
        <row r="246">
          <cell r="G246" t="str">
            <v>NAVT11</v>
          </cell>
          <cell r="H246" t="str">
            <v>35652252000180</v>
          </cell>
          <cell r="I246" t="str">
            <v>Tradicional</v>
          </cell>
          <cell r="J246" t="str">
            <v>https://fnet.bm</v>
          </cell>
          <cell r="K246">
            <v>100</v>
          </cell>
          <cell r="L246" t="str">
            <v>-</v>
          </cell>
          <cell r="M246">
            <v>70.583233320000005</v>
          </cell>
          <cell r="N246">
            <v>70.696841802999998</v>
          </cell>
          <cell r="O246">
            <v>72.111293529999998</v>
          </cell>
          <cell r="P246">
            <v>46041</v>
          </cell>
          <cell r="Q246">
            <v>44727.200100000002</v>
          </cell>
          <cell r="R246">
            <v>38114.554499999998</v>
          </cell>
          <cell r="S246">
            <v>6612.6455999999998</v>
          </cell>
          <cell r="T246">
            <v>73.05</v>
          </cell>
          <cell r="U246">
            <v>73.05</v>
          </cell>
          <cell r="V246">
            <v>100</v>
          </cell>
          <cell r="W246">
            <v>46041</v>
          </cell>
          <cell r="X246">
            <v>51.379948820000003</v>
          </cell>
          <cell r="Y246">
            <v>142.17608557</v>
          </cell>
          <cell r="Z246">
            <v>45694</v>
          </cell>
          <cell r="AA246">
            <v>0.82174620394999998</v>
          </cell>
          <cell r="AB246">
            <v>46022</v>
          </cell>
          <cell r="AC246">
            <v>612.28200000000004</v>
          </cell>
          <cell r="AD246">
            <v>54429.457520000004</v>
          </cell>
          <cell r="AE246">
            <v>88.896060181999999</v>
          </cell>
          <cell r="AF246">
            <v>46036</v>
          </cell>
          <cell r="AG246">
            <v>15.222148706</v>
          </cell>
          <cell r="AH246">
            <v>9.4757875699999996</v>
          </cell>
          <cell r="AI246">
            <v>1.2417720699999999</v>
          </cell>
          <cell r="AJ246">
            <v>6.8493150683999998E-2</v>
          </cell>
          <cell r="AK246">
            <v>-3.8613141805000001E-2</v>
          </cell>
          <cell r="AL246">
            <v>3.3657866097000002</v>
          </cell>
          <cell r="AM246">
            <v>8.6642511362000008</v>
          </cell>
          <cell r="AN246">
            <v>34.524842409999998</v>
          </cell>
          <cell r="AO246">
            <v>2.2983993049000002</v>
          </cell>
          <cell r="AP246">
            <v>9.1535825431000006</v>
          </cell>
          <cell r="AQ246">
            <v>1.9474854764</v>
          </cell>
          <cell r="AR246">
            <v>71.654538274000004</v>
          </cell>
          <cell r="AS246" t="str">
            <v>-</v>
          </cell>
          <cell r="AT246" t="str">
            <v>-</v>
          </cell>
          <cell r="AU246">
            <v>2.2983993049000002</v>
          </cell>
          <cell r="AV246">
            <v>1.2900052921</v>
          </cell>
          <cell r="AW246">
            <v>17.559846731</v>
          </cell>
          <cell r="AX246">
            <v>-9.3248410472999996</v>
          </cell>
          <cell r="AY246">
            <v>8</v>
          </cell>
          <cell r="AZ246">
            <v>7</v>
          </cell>
          <cell r="BA246">
            <v>1.7275627016999999</v>
          </cell>
          <cell r="BB246">
            <v>0.65845356033000002</v>
          </cell>
          <cell r="BC246">
            <v>0.34556406410000001</v>
          </cell>
          <cell r="BD246">
            <v>17.470102636</v>
          </cell>
          <cell r="BE246" t="str">
            <v>Bovespa</v>
          </cell>
          <cell r="BF246" t="str">
            <v>FII - Fundos de Investimento Imobiliário</v>
          </cell>
          <cell r="BG246">
            <v>1.2417720699999999</v>
          </cell>
        </row>
        <row r="247">
          <cell r="G247" t="str">
            <v>PNPR11</v>
          </cell>
          <cell r="H247" t="str">
            <v>26813118000122</v>
          </cell>
          <cell r="I247" t="str">
            <v>Tradicional</v>
          </cell>
          <cell r="J247" t="str">
            <v>https://fnet.bm</v>
          </cell>
          <cell r="K247">
            <v>0</v>
          </cell>
          <cell r="L247" t="str">
            <v>-</v>
          </cell>
          <cell r="M247">
            <v>137.26243199999999</v>
          </cell>
          <cell r="N247">
            <v>0</v>
          </cell>
          <cell r="O247">
            <v>0</v>
          </cell>
          <cell r="P247">
            <v>45929</v>
          </cell>
          <cell r="Q247" t="str">
            <v>-</v>
          </cell>
          <cell r="R247">
            <v>50681.753567</v>
          </cell>
          <cell r="S247" t="str">
            <v>-</v>
          </cell>
          <cell r="T247" t="str">
            <v>-</v>
          </cell>
          <cell r="U247">
            <v>56.45</v>
          </cell>
          <cell r="V247" t="str">
            <v>-</v>
          </cell>
          <cell r="W247">
            <v>45681</v>
          </cell>
          <cell r="X247">
            <v>48</v>
          </cell>
          <cell r="Y247" t="str">
            <v>-</v>
          </cell>
          <cell r="Z247">
            <v>45929</v>
          </cell>
          <cell r="AA247" t="str">
            <v>-</v>
          </cell>
          <cell r="AB247">
            <v>46022</v>
          </cell>
          <cell r="AC247">
            <v>897.81675237000002</v>
          </cell>
          <cell r="AD247">
            <v>32714.611079999999</v>
          </cell>
          <cell r="AE247">
            <v>36.437960189000002</v>
          </cell>
          <cell r="AF247">
            <v>45412</v>
          </cell>
          <cell r="AG247">
            <v>0</v>
          </cell>
          <cell r="AH247">
            <v>0</v>
          </cell>
          <cell r="AI247">
            <v>0</v>
          </cell>
          <cell r="AJ247" t="str">
            <v>-</v>
          </cell>
          <cell r="AK247" t="str">
            <v>-</v>
          </cell>
          <cell r="AL247" t="str">
            <v>-</v>
          </cell>
          <cell r="AM247" t="str">
            <v>-</v>
          </cell>
          <cell r="AN247" t="str">
            <v>-</v>
          </cell>
          <cell r="AO247" t="str">
            <v>-</v>
          </cell>
          <cell r="AP247" t="str">
            <v>-</v>
          </cell>
          <cell r="AQ247" t="str">
            <v>-</v>
          </cell>
          <cell r="AR247" t="str">
            <v>-</v>
          </cell>
          <cell r="AS247" t="str">
            <v>-</v>
          </cell>
          <cell r="AT247" t="str">
            <v>-</v>
          </cell>
          <cell r="AU247" t="str">
            <v>-</v>
          </cell>
          <cell r="AV247" t="str">
            <v>-</v>
          </cell>
          <cell r="AW247">
            <v>0</v>
          </cell>
          <cell r="AX247">
            <v>-3.8461538462</v>
          </cell>
          <cell r="AY247" t="str">
            <v>-</v>
          </cell>
          <cell r="AZ247" t="str">
            <v>-</v>
          </cell>
          <cell r="BA247">
            <v>0</v>
          </cell>
          <cell r="BB247" t="str">
            <v>-</v>
          </cell>
          <cell r="BC247" t="str">
            <v>-</v>
          </cell>
          <cell r="BD247" t="str">
            <v>-</v>
          </cell>
          <cell r="BE247" t="str">
            <v>Bovespa</v>
          </cell>
          <cell r="BF247" t="str">
            <v>FII - Fundos de Investimento Imobiliário</v>
          </cell>
          <cell r="BG247">
            <v>0</v>
          </cell>
        </row>
        <row r="248">
          <cell r="G248" t="str">
            <v>PRSN11</v>
          </cell>
          <cell r="H248" t="str">
            <v>14056001000162</v>
          </cell>
          <cell r="I248" t="str">
            <v>Tradicional</v>
          </cell>
          <cell r="J248" t="str">
            <v>https://fnet.bm</v>
          </cell>
          <cell r="K248">
            <v>37.704918032999998</v>
          </cell>
          <cell r="L248" t="str">
            <v>-</v>
          </cell>
          <cell r="M248">
            <v>0.23444096</v>
          </cell>
          <cell r="N248">
            <v>0.19410278688999999</v>
          </cell>
          <cell r="O248">
            <v>0.47930823529</v>
          </cell>
          <cell r="P248">
            <v>46037</v>
          </cell>
          <cell r="Q248">
            <v>26108.475746</v>
          </cell>
          <cell r="R248">
            <v>5073.0577872000003</v>
          </cell>
          <cell r="S248">
            <v>21035.417958999999</v>
          </cell>
          <cell r="T248">
            <v>8.08</v>
          </cell>
          <cell r="U248">
            <v>17.738050088000001</v>
          </cell>
          <cell r="V248">
            <v>45.551793797999999</v>
          </cell>
          <cell r="W248">
            <v>45679</v>
          </cell>
          <cell r="X248">
            <v>8.08</v>
          </cell>
          <cell r="Y248">
            <v>100</v>
          </cell>
          <cell r="Z248">
            <v>46037</v>
          </cell>
          <cell r="AA248">
            <v>3.0880306418000001</v>
          </cell>
          <cell r="AB248">
            <v>46022</v>
          </cell>
          <cell r="AC248">
            <v>3231.2469981999998</v>
          </cell>
          <cell r="AD248">
            <v>8454.7333799999997</v>
          </cell>
          <cell r="AE248">
            <v>2.6165543472000001</v>
          </cell>
          <cell r="AF248">
            <v>46030</v>
          </cell>
          <cell r="AG248">
            <v>0.51864541400999997</v>
          </cell>
          <cell r="AH248">
            <v>8.1427330000000006E-2</v>
          </cell>
          <cell r="AI248">
            <v>8.1427330000000006E-2</v>
          </cell>
          <cell r="AJ248" t="str">
            <v>-</v>
          </cell>
          <cell r="AK248" t="str">
            <v>-</v>
          </cell>
          <cell r="AL248">
            <v>-9.4025434451999992</v>
          </cell>
          <cell r="AM248">
            <v>-18.462289101</v>
          </cell>
          <cell r="AN248">
            <v>-48.065152292999997</v>
          </cell>
          <cell r="AO248">
            <v>-9.4025434451999992</v>
          </cell>
          <cell r="AP248">
            <v>-73.436412160000003</v>
          </cell>
          <cell r="AQ248">
            <v>-4.9411764706000003</v>
          </cell>
          <cell r="AR248" t="str">
            <v>-</v>
          </cell>
          <cell r="AS248">
            <v>-79.425131160000007</v>
          </cell>
          <cell r="AT248">
            <v>-112.46703186000001</v>
          </cell>
          <cell r="AU248">
            <v>-9.4025434451999992</v>
          </cell>
          <cell r="AV248">
            <v>-10.410937457999999</v>
          </cell>
          <cell r="AW248">
            <v>20.535714286000001</v>
          </cell>
          <cell r="AX248">
            <v>-26.946107783999999</v>
          </cell>
          <cell r="AY248">
            <v>4</v>
          </cell>
          <cell r="AZ248">
            <v>3</v>
          </cell>
          <cell r="BA248">
            <v>0.90474811110999998</v>
          </cell>
          <cell r="BB248">
            <v>-0.57546426049999999</v>
          </cell>
          <cell r="BC248">
            <v>-0.12258645345999999</v>
          </cell>
          <cell r="BD248">
            <v>-51.895458038000001</v>
          </cell>
          <cell r="BE248" t="str">
            <v>Bovespa</v>
          </cell>
          <cell r="BF248" t="str">
            <v>FII - Fundos de Investimento Imobiliário</v>
          </cell>
          <cell r="BG248">
            <v>8.1427330000000006E-2</v>
          </cell>
        </row>
        <row r="249">
          <cell r="G249" t="str">
            <v>PLRI11</v>
          </cell>
          <cell r="H249" t="str">
            <v>14080689000116</v>
          </cell>
          <cell r="I249" t="str">
            <v>Tradicional</v>
          </cell>
          <cell r="J249" t="str">
            <v>https://fnet.bm</v>
          </cell>
          <cell r="K249">
            <v>86.885245901999994</v>
          </cell>
          <cell r="L249" t="str">
            <v>-</v>
          </cell>
          <cell r="M249">
            <v>3.8253861200000001</v>
          </cell>
          <cell r="N249">
            <v>1.3910508197</v>
          </cell>
          <cell r="O249">
            <v>1.2218052940999999</v>
          </cell>
          <cell r="P249">
            <v>46041</v>
          </cell>
          <cell r="Q249">
            <v>8474.2195200000006</v>
          </cell>
          <cell r="R249">
            <v>14295.47392</v>
          </cell>
          <cell r="S249">
            <v>-5821.2543999999998</v>
          </cell>
          <cell r="T249">
            <v>8.8800000000000008</v>
          </cell>
          <cell r="U249">
            <v>15.921286321</v>
          </cell>
          <cell r="V249">
            <v>55.774387951999998</v>
          </cell>
          <cell r="W249">
            <v>45743</v>
          </cell>
          <cell r="X249">
            <v>8.0536984051000005</v>
          </cell>
          <cell r="Y249">
            <v>110.25990238</v>
          </cell>
          <cell r="Z249">
            <v>45947</v>
          </cell>
          <cell r="AA249">
            <v>0.61483789543</v>
          </cell>
          <cell r="AB249">
            <v>46022</v>
          </cell>
          <cell r="AC249">
            <v>954.30399999999997</v>
          </cell>
          <cell r="AD249">
            <v>13782.85168</v>
          </cell>
          <cell r="AE249">
            <v>14.442831299</v>
          </cell>
          <cell r="AF249">
            <v>46021</v>
          </cell>
          <cell r="AG249">
            <v>1.6788530708</v>
          </cell>
          <cell r="AH249">
            <v>0.25149219</v>
          </cell>
          <cell r="AI249">
            <v>0.25149219</v>
          </cell>
          <cell r="AJ249">
            <v>-6.5263157893999999</v>
          </cell>
          <cell r="AK249">
            <v>-6.6334220819</v>
          </cell>
          <cell r="AL249">
            <v>0.82655518218000001</v>
          </cell>
          <cell r="AM249">
            <v>10.259902386</v>
          </cell>
          <cell r="AN249">
            <v>-27.967915223999999</v>
          </cell>
          <cell r="AO249">
            <v>-22.705366555000001</v>
          </cell>
          <cell r="AP249">
            <v>-53.339175091000001</v>
          </cell>
          <cell r="AQ249">
            <v>-21.830985914999999</v>
          </cell>
          <cell r="AR249">
            <v>11.36</v>
          </cell>
          <cell r="AS249">
            <v>49.183255418000002</v>
          </cell>
          <cell r="AT249">
            <v>16.141354709000002</v>
          </cell>
          <cell r="AU249">
            <v>-22.705366555000001</v>
          </cell>
          <cell r="AV249">
            <v>-23.713760568000001</v>
          </cell>
          <cell r="AW249">
            <v>26.236559140000001</v>
          </cell>
          <cell r="AX249">
            <v>-22.705366555000001</v>
          </cell>
          <cell r="AY249">
            <v>5</v>
          </cell>
          <cell r="AZ249">
            <v>5</v>
          </cell>
          <cell r="BA249">
            <v>2.7943576666999999</v>
          </cell>
          <cell r="BB249">
            <v>-0.21988886394000001</v>
          </cell>
          <cell r="BC249">
            <v>0.83950060671000004</v>
          </cell>
          <cell r="BD249">
            <v>-26.838123332999999</v>
          </cell>
          <cell r="BE249" t="str">
            <v>Bovespa</v>
          </cell>
          <cell r="BF249" t="str">
            <v>FII - Fundos de Investimento Imobiliário</v>
          </cell>
          <cell r="BG249">
            <v>0.25149219</v>
          </cell>
        </row>
        <row r="250">
          <cell r="G250" t="str">
            <v>RZZV11</v>
          </cell>
          <cell r="H250" t="str">
            <v>51786271000155</v>
          </cell>
          <cell r="I250" t="str">
            <v>Tradicional</v>
          </cell>
          <cell r="J250" t="str">
            <v>https://fnet.bm</v>
          </cell>
          <cell r="K250">
            <v>3.2786885246000002</v>
          </cell>
          <cell r="L250" t="str">
            <v>-</v>
          </cell>
          <cell r="M250">
            <v>7.5724</v>
          </cell>
          <cell r="N250">
            <v>13.196721310999999</v>
          </cell>
          <cell r="O250">
            <v>0</v>
          </cell>
          <cell r="P250">
            <v>45995</v>
          </cell>
          <cell r="Q250" t="str">
            <v>-</v>
          </cell>
          <cell r="R250">
            <v>95909</v>
          </cell>
          <cell r="S250" t="str">
            <v>-</v>
          </cell>
          <cell r="T250" t="str">
            <v>-</v>
          </cell>
          <cell r="U250">
            <v>1037.2218370999999</v>
          </cell>
          <cell r="V250" t="str">
            <v>-</v>
          </cell>
          <cell r="W250">
            <v>45807</v>
          </cell>
          <cell r="X250">
            <v>927.01401836000002</v>
          </cell>
          <cell r="Y250" t="str">
            <v>-</v>
          </cell>
          <cell r="Z250">
            <v>45744</v>
          </cell>
          <cell r="AA250" t="str">
            <v>-</v>
          </cell>
          <cell r="AB250">
            <v>46022</v>
          </cell>
          <cell r="AC250">
            <v>173.54</v>
          </cell>
          <cell r="AD250">
            <v>206967.60758000001</v>
          </cell>
          <cell r="AE250">
            <v>1192.6219176</v>
          </cell>
          <cell r="AF250">
            <v>46036</v>
          </cell>
          <cell r="AG250">
            <v>8.3504990041999996</v>
          </cell>
          <cell r="AH250">
            <v>83.504990042000003</v>
          </cell>
          <cell r="AI250">
            <v>7.22</v>
          </cell>
          <cell r="AJ250" t="str">
            <v>-</v>
          </cell>
          <cell r="AK250" t="str">
            <v>-</v>
          </cell>
          <cell r="AL250" t="str">
            <v>-</v>
          </cell>
          <cell r="AM250" t="str">
            <v>-</v>
          </cell>
          <cell r="AN250" t="str">
            <v>-</v>
          </cell>
          <cell r="AO250" t="str">
            <v>-</v>
          </cell>
          <cell r="AP250" t="str">
            <v>-</v>
          </cell>
          <cell r="AQ250" t="str">
            <v>-</v>
          </cell>
          <cell r="AR250" t="str">
            <v>-</v>
          </cell>
          <cell r="AS250" t="str">
            <v>-</v>
          </cell>
          <cell r="AT250" t="str">
            <v>-</v>
          </cell>
          <cell r="AU250" t="str">
            <v>-</v>
          </cell>
          <cell r="AV250" t="str">
            <v>-</v>
          </cell>
          <cell r="AW250">
            <v>10.94861062</v>
          </cell>
          <cell r="AX250">
            <v>0.84711577238000002</v>
          </cell>
          <cell r="AY250" t="str">
            <v>-</v>
          </cell>
          <cell r="AZ250" t="str">
            <v>-</v>
          </cell>
          <cell r="BA250" t="str">
            <v>-</v>
          </cell>
          <cell r="BB250" t="str">
            <v>-</v>
          </cell>
          <cell r="BC250" t="str">
            <v>-</v>
          </cell>
          <cell r="BD250" t="str">
            <v>-</v>
          </cell>
          <cell r="BE250" t="str">
            <v>Bovespa</v>
          </cell>
          <cell r="BF250" t="str">
            <v>FII - Fundos de Investimento Imobiliário</v>
          </cell>
          <cell r="BG250">
            <v>7.22</v>
          </cell>
        </row>
        <row r="251">
          <cell r="G251" t="str">
            <v>SADI11</v>
          </cell>
          <cell r="H251" t="str">
            <v>32903521000145</v>
          </cell>
          <cell r="I251" t="str">
            <v>Tradicional</v>
          </cell>
          <cell r="J251" t="str">
            <v>https://fnet.bm</v>
          </cell>
          <cell r="K251">
            <v>0</v>
          </cell>
          <cell r="L251" t="str">
            <v>-</v>
          </cell>
          <cell r="M251">
            <v>143.82304212</v>
          </cell>
          <cell r="N251">
            <v>0</v>
          </cell>
          <cell r="O251">
            <v>0</v>
          </cell>
          <cell r="P251">
            <v>45947</v>
          </cell>
          <cell r="Q251" t="str">
            <v>-</v>
          </cell>
          <cell r="R251">
            <v>124978.7988</v>
          </cell>
          <cell r="S251" t="str">
            <v>-</v>
          </cell>
          <cell r="T251" t="str">
            <v>-</v>
          </cell>
          <cell r="U251">
            <v>8.5948097447999992</v>
          </cell>
          <cell r="V251" t="str">
            <v>-</v>
          </cell>
          <cell r="W251">
            <v>45940</v>
          </cell>
          <cell r="X251">
            <v>7.0566428095999996</v>
          </cell>
          <cell r="Y251" t="str">
            <v>-</v>
          </cell>
          <cell r="Z251">
            <v>45685</v>
          </cell>
          <cell r="AA251" t="str">
            <v>-</v>
          </cell>
          <cell r="AB251">
            <v>45991</v>
          </cell>
          <cell r="AC251">
            <v>15486.84</v>
          </cell>
          <cell r="AD251">
            <v>135150.51723999999</v>
          </cell>
          <cell r="AE251">
            <v>8.7267975416999999</v>
          </cell>
          <cell r="AF251">
            <v>45961</v>
          </cell>
          <cell r="AG251">
            <v>13.073110285</v>
          </cell>
          <cell r="AH251">
            <v>1.0549999999999999</v>
          </cell>
          <cell r="AI251">
            <v>0</v>
          </cell>
          <cell r="AJ251" t="str">
            <v>-</v>
          </cell>
          <cell r="AK251" t="str">
            <v>-</v>
          </cell>
          <cell r="AL251" t="str">
            <v>-</v>
          </cell>
          <cell r="AM251" t="str">
            <v>-</v>
          </cell>
          <cell r="AN251" t="str">
            <v>-</v>
          </cell>
          <cell r="AO251" t="str">
            <v>-</v>
          </cell>
          <cell r="AP251" t="str">
            <v>-</v>
          </cell>
          <cell r="AQ251" t="str">
            <v>-</v>
          </cell>
          <cell r="AR251" t="str">
            <v>-</v>
          </cell>
          <cell r="AS251" t="str">
            <v>-</v>
          </cell>
          <cell r="AT251" t="str">
            <v>-</v>
          </cell>
          <cell r="AU251" t="str">
            <v>-</v>
          </cell>
          <cell r="AV251" t="str">
            <v>-</v>
          </cell>
          <cell r="AW251">
            <v>8.2974800247000005</v>
          </cell>
          <cell r="AX251">
            <v>-0.64545873683999999</v>
          </cell>
          <cell r="AY251" t="str">
            <v>-</v>
          </cell>
          <cell r="AZ251" t="str">
            <v>-</v>
          </cell>
          <cell r="BA251">
            <v>1.3148788926999999</v>
          </cell>
          <cell r="BB251" t="str">
            <v>-</v>
          </cell>
          <cell r="BC251" t="str">
            <v>-</v>
          </cell>
          <cell r="BD251" t="str">
            <v>-</v>
          </cell>
          <cell r="BE251" t="str">
            <v>Bovespa</v>
          </cell>
          <cell r="BF251" t="str">
            <v>FII - Fundos de Investimento Imobiliário</v>
          </cell>
          <cell r="BG251">
            <v>0</v>
          </cell>
        </row>
        <row r="252">
          <cell r="G252" t="str">
            <v>SAPI11</v>
          </cell>
          <cell r="H252" t="str">
            <v>51646298000142</v>
          </cell>
          <cell r="I252" t="str">
            <v>Tradicional</v>
          </cell>
          <cell r="J252" t="str">
            <v>https://fnet.bm</v>
          </cell>
          <cell r="K252">
            <v>100</v>
          </cell>
          <cell r="L252" t="str">
            <v>-</v>
          </cell>
          <cell r="M252">
            <v>191.92804572</v>
          </cell>
          <cell r="N252">
            <v>251.99550803</v>
          </cell>
          <cell r="O252">
            <v>255.81692471</v>
          </cell>
          <cell r="P252">
            <v>46041</v>
          </cell>
          <cell r="Q252">
            <v>266956.78863000002</v>
          </cell>
          <cell r="R252">
            <v>112688.932</v>
          </cell>
          <cell r="S252">
            <v>154267.85662999999</v>
          </cell>
          <cell r="T252">
            <v>9.0299999999999994</v>
          </cell>
          <cell r="U252">
            <v>9.0513480435000009</v>
          </cell>
          <cell r="V252">
            <v>99.764145149000001</v>
          </cell>
          <cell r="W252">
            <v>46020</v>
          </cell>
          <cell r="X252">
            <v>6.0631685367000001</v>
          </cell>
          <cell r="Y252">
            <v>148.93203026</v>
          </cell>
          <cell r="Z252">
            <v>45685</v>
          </cell>
          <cell r="AA252">
            <v>0.90439305312999996</v>
          </cell>
          <cell r="AB252">
            <v>46022</v>
          </cell>
          <cell r="AC252">
            <v>29563.321</v>
          </cell>
          <cell r="AD252">
            <v>295177.84077000001</v>
          </cell>
          <cell r="AE252">
            <v>9.9845968174999999</v>
          </cell>
          <cell r="AF252">
            <v>46021</v>
          </cell>
          <cell r="AG252">
            <v>19.538356164</v>
          </cell>
          <cell r="AH252">
            <v>1.4262999999999999</v>
          </cell>
          <cell r="AI252">
            <v>0.20730000000000001</v>
          </cell>
          <cell r="AJ252">
            <v>1.2331838565</v>
          </cell>
          <cell r="AK252">
            <v>1.126077564</v>
          </cell>
          <cell r="AL252">
            <v>4.8599300881999996</v>
          </cell>
          <cell r="AM252">
            <v>7.0680664475999997</v>
          </cell>
          <cell r="AN252">
            <v>46.075799547000003</v>
          </cell>
          <cell r="AO252">
            <v>0.41478087787000001</v>
          </cell>
          <cell r="AP252">
            <v>20.70453968</v>
          </cell>
          <cell r="AQ252">
            <v>1.2331838565</v>
          </cell>
          <cell r="AR252">
            <v>8.92</v>
          </cell>
          <cell r="AS252" t="str">
            <v>-</v>
          </cell>
          <cell r="AT252" t="str">
            <v>-</v>
          </cell>
          <cell r="AU252">
            <v>0.41478087787000001</v>
          </cell>
          <cell r="AV252">
            <v>-0.59361313488</v>
          </cell>
          <cell r="AW252">
            <v>10.370835952</v>
          </cell>
          <cell r="AX252">
            <v>-1.4409221901</v>
          </cell>
          <cell r="AY252">
            <v>10</v>
          </cell>
          <cell r="AZ252">
            <v>6</v>
          </cell>
          <cell r="BA252">
            <v>2.3530079454999999</v>
          </cell>
          <cell r="BB252">
            <v>2.4673870419999999</v>
          </cell>
          <cell r="BC252">
            <v>0.99979454983000005</v>
          </cell>
          <cell r="BD252">
            <v>21.489354582000001</v>
          </cell>
          <cell r="BE252" t="str">
            <v>Bovespa</v>
          </cell>
          <cell r="BF252" t="str">
            <v>FII - Fundos de Investimento Imobiliário</v>
          </cell>
          <cell r="BG252">
            <v>0.20730000000000001</v>
          </cell>
        </row>
        <row r="253">
          <cell r="G253" t="str">
            <v>REIT11</v>
          </cell>
          <cell r="H253" t="str">
            <v>16841067000199</v>
          </cell>
          <cell r="I253" t="str">
            <v>Tradicional</v>
          </cell>
          <cell r="J253" t="str">
            <v>https://fnet.bm</v>
          </cell>
          <cell r="K253">
            <v>8.1967213114999993</v>
          </cell>
          <cell r="L253" t="str">
            <v>-</v>
          </cell>
          <cell r="M253">
            <v>3.848124E-2</v>
          </cell>
          <cell r="N253">
            <v>7.7955901639E-2</v>
          </cell>
          <cell r="O253">
            <v>0.17830588235</v>
          </cell>
          <cell r="P253">
            <v>46038</v>
          </cell>
          <cell r="Q253">
            <v>2904.8925899999999</v>
          </cell>
          <cell r="R253">
            <v>2604.91228</v>
          </cell>
          <cell r="S253">
            <v>299.98030999999997</v>
          </cell>
          <cell r="T253">
            <v>110.49</v>
          </cell>
          <cell r="U253">
            <v>110.5</v>
          </cell>
          <cell r="V253">
            <v>99.990950225999995</v>
          </cell>
          <cell r="W253">
            <v>46037</v>
          </cell>
          <cell r="X253">
            <v>72.092435757000004</v>
          </cell>
          <cell r="Y253">
            <v>153.26157154000001</v>
          </cell>
          <cell r="Z253">
            <v>45818</v>
          </cell>
          <cell r="AA253">
            <v>0.36026079942</v>
          </cell>
          <cell r="AB253">
            <v>46022</v>
          </cell>
          <cell r="AC253">
            <v>26.291</v>
          </cell>
          <cell r="AD253">
            <v>8063.3046800000002</v>
          </cell>
          <cell r="AE253">
            <v>306.69448404000002</v>
          </cell>
          <cell r="AF253">
            <v>46021</v>
          </cell>
          <cell r="AG253">
            <v>11.566410981000001</v>
          </cell>
          <cell r="AH253">
            <v>11.46</v>
          </cell>
          <cell r="AI253">
            <v>7.27</v>
          </cell>
          <cell r="AJ253" t="str">
            <v>-</v>
          </cell>
          <cell r="AK253" t="str">
            <v>-</v>
          </cell>
          <cell r="AL253">
            <v>53.224240743000003</v>
          </cell>
          <cell r="AM253" t="str">
            <v>-</v>
          </cell>
          <cell r="AN253" t="str">
            <v>-</v>
          </cell>
          <cell r="AO253" t="str">
            <v>-</v>
          </cell>
          <cell r="AP253" t="str">
            <v>-</v>
          </cell>
          <cell r="AQ253" t="str">
            <v>-</v>
          </cell>
          <cell r="AR253" t="str">
            <v>-</v>
          </cell>
          <cell r="AS253">
            <v>19.925006370999998</v>
          </cell>
          <cell r="AT253">
            <v>-13.116894337</v>
          </cell>
          <cell r="AU253" t="str">
            <v>-</v>
          </cell>
          <cell r="AV253" t="str">
            <v>-</v>
          </cell>
          <cell r="AW253">
            <v>53.224240743000003</v>
          </cell>
          <cell r="AX253">
            <v>-13.087934560000001</v>
          </cell>
          <cell r="AY253" t="str">
            <v>-</v>
          </cell>
          <cell r="AZ253" t="str">
            <v>-</v>
          </cell>
          <cell r="BA253" t="str">
            <v>-</v>
          </cell>
          <cell r="BB253" t="str">
            <v>-</v>
          </cell>
          <cell r="BC253" t="str">
            <v>-</v>
          </cell>
          <cell r="BD253" t="str">
            <v>-</v>
          </cell>
          <cell r="BE253" t="str">
            <v>Bovespa</v>
          </cell>
          <cell r="BF253" t="str">
            <v>FII - Fundos de Investimento Imobiliário</v>
          </cell>
          <cell r="BG253">
            <v>7.27</v>
          </cell>
        </row>
        <row r="254">
          <cell r="G254" t="str">
            <v>SNAG11</v>
          </cell>
          <cell r="H254" t="str">
            <v>28152777000190</v>
          </cell>
          <cell r="I254" t="str">
            <v>Tradicional</v>
          </cell>
          <cell r="J254" t="str">
            <v>https://fnet.bm</v>
          </cell>
          <cell r="K254">
            <v>100</v>
          </cell>
          <cell r="L254" t="str">
            <v>-</v>
          </cell>
          <cell r="M254">
            <v>1430.7793494</v>
          </cell>
          <cell r="N254">
            <v>1373.2809339</v>
          </cell>
          <cell r="O254">
            <v>1486.3465176</v>
          </cell>
          <cell r="P254">
            <v>46041</v>
          </cell>
          <cell r="Q254">
            <v>673610.51477000001</v>
          </cell>
          <cell r="R254">
            <v>562455.66877999995</v>
          </cell>
          <cell r="S254">
            <v>111154.84598</v>
          </cell>
          <cell r="T254">
            <v>11.09</v>
          </cell>
          <cell r="U254">
            <v>11.14</v>
          </cell>
          <cell r="V254">
            <v>99.551166965999997</v>
          </cell>
          <cell r="W254">
            <v>46037</v>
          </cell>
          <cell r="X254">
            <v>7.8751051967999999</v>
          </cell>
          <cell r="Y254">
            <v>140.82351566</v>
          </cell>
          <cell r="Z254">
            <v>45686</v>
          </cell>
          <cell r="AA254">
            <v>1.0751066627000001</v>
          </cell>
          <cell r="AB254">
            <v>45900</v>
          </cell>
          <cell r="AC254">
            <v>60740.353000000003</v>
          </cell>
          <cell r="AD254">
            <v>626552.26514999999</v>
          </cell>
          <cell r="AE254">
            <v>10.315255579</v>
          </cell>
          <cell r="AF254">
            <v>46037</v>
          </cell>
          <cell r="AG254">
            <v>15.118790496000001</v>
          </cell>
          <cell r="AH254">
            <v>1.4</v>
          </cell>
          <cell r="AI254">
            <v>0.13</v>
          </cell>
          <cell r="AJ254">
            <v>-0.18001800180999999</v>
          </cell>
          <cell r="AK254">
            <v>-0.28712429430000003</v>
          </cell>
          <cell r="AL254">
            <v>5.3466339630000004</v>
          </cell>
          <cell r="AM254">
            <v>20.942679791</v>
          </cell>
          <cell r="AN254">
            <v>38.086125506000002</v>
          </cell>
          <cell r="AO254">
            <v>0.71289512615999995</v>
          </cell>
          <cell r="AP254">
            <v>12.714865638999999</v>
          </cell>
          <cell r="AQ254">
            <v>0.62256965975</v>
          </cell>
          <cell r="AR254">
            <v>11.021384205</v>
          </cell>
          <cell r="AS254" t="str">
            <v>-</v>
          </cell>
          <cell r="AT254" t="str">
            <v>-</v>
          </cell>
          <cell r="AU254">
            <v>0.71289512615999995</v>
          </cell>
          <cell r="AV254">
            <v>-0.29549888659000001</v>
          </cell>
          <cell r="AW254">
            <v>10.864969332999999</v>
          </cell>
          <cell r="AX254">
            <v>0.42901441193000001</v>
          </cell>
          <cell r="AY254">
            <v>12</v>
          </cell>
          <cell r="AZ254">
            <v>7</v>
          </cell>
          <cell r="BA254">
            <v>1.2206572769999999</v>
          </cell>
          <cell r="BB254">
            <v>3.0764797808000002</v>
          </cell>
          <cell r="BC254">
            <v>0.11741454262999999</v>
          </cell>
          <cell r="BD254">
            <v>24.000602845</v>
          </cell>
          <cell r="BE254" t="str">
            <v>Bovespa</v>
          </cell>
          <cell r="BF254" t="str">
            <v>FIAGRO-FII - Fundo de Investimento Imobiliário em Cadeias Agroindustriais</v>
          </cell>
          <cell r="BG254">
            <v>0.13</v>
          </cell>
        </row>
        <row r="255">
          <cell r="G255" t="str">
            <v>SNFZ11</v>
          </cell>
          <cell r="H255" t="str">
            <v>53313475000102</v>
          </cell>
          <cell r="I255" t="str">
            <v>Tradicional</v>
          </cell>
          <cell r="J255" t="str">
            <v>https://fnet.bm</v>
          </cell>
          <cell r="K255">
            <v>100</v>
          </cell>
          <cell r="L255" t="str">
            <v>-</v>
          </cell>
          <cell r="M255">
            <v>385.46437020000002</v>
          </cell>
          <cell r="N255">
            <v>517.28137606999996</v>
          </cell>
          <cell r="O255">
            <v>313.81254294000001</v>
          </cell>
          <cell r="P255">
            <v>46041</v>
          </cell>
          <cell r="Q255">
            <v>60783.931600000004</v>
          </cell>
          <cell r="R255">
            <v>62000</v>
          </cell>
          <cell r="S255">
            <v>-1216.0684000000001</v>
          </cell>
          <cell r="T255">
            <v>9.8000000000000007</v>
          </cell>
          <cell r="U255">
            <v>10.135876293999999</v>
          </cell>
          <cell r="V255">
            <v>96.686262885000005</v>
          </cell>
          <cell r="W255">
            <v>45961</v>
          </cell>
          <cell r="X255">
            <v>8.4440750281000003</v>
          </cell>
          <cell r="Y255">
            <v>116.05770871</v>
          </cell>
          <cell r="Z255">
            <v>45876</v>
          </cell>
          <cell r="AA255">
            <v>0.97059740165999997</v>
          </cell>
          <cell r="AB255">
            <v>45900</v>
          </cell>
          <cell r="AC255">
            <v>6202.442</v>
          </cell>
          <cell r="AD255">
            <v>62625.277479999997</v>
          </cell>
          <cell r="AE255">
            <v>10.096874339999999</v>
          </cell>
          <cell r="AF255">
            <v>46037</v>
          </cell>
          <cell r="AG255">
            <v>10.15</v>
          </cell>
          <cell r="AH255">
            <v>1.0149999999999999</v>
          </cell>
          <cell r="AI255">
            <v>0.1</v>
          </cell>
          <cell r="AJ255">
            <v>-0.50761421326</v>
          </cell>
          <cell r="AK255">
            <v>-0.61472050575000003</v>
          </cell>
          <cell r="AL255">
            <v>0.72153488818</v>
          </cell>
          <cell r="AM255">
            <v>6.3548891732000001</v>
          </cell>
          <cell r="AN255">
            <v>8.7251580881000006</v>
          </cell>
          <cell r="AO255">
            <v>-1.9710209949999999</v>
          </cell>
          <cell r="AP255">
            <v>-16.646101778999999</v>
          </cell>
          <cell r="AQ255">
            <v>0.61917560469999999</v>
          </cell>
          <cell r="AR255">
            <v>9.7396941895999998</v>
          </cell>
          <cell r="AS255" t="str">
            <v>-</v>
          </cell>
          <cell r="AT255" t="str">
            <v>-</v>
          </cell>
          <cell r="AU255">
            <v>-1.9710209949999999</v>
          </cell>
          <cell r="AV255">
            <v>-2.9794150078000001</v>
          </cell>
          <cell r="AW255">
            <v>8.8541666665999994</v>
          </cell>
          <cell r="AX255">
            <v>-4.3042829748000004</v>
          </cell>
          <cell r="AY255">
            <v>7</v>
          </cell>
          <cell r="AZ255">
            <v>4</v>
          </cell>
          <cell r="BA255">
            <v>1.017293998</v>
          </cell>
          <cell r="BB255">
            <v>-0.17145732787000001</v>
          </cell>
          <cell r="BC255">
            <v>0.38244425404999999</v>
          </cell>
          <cell r="BD255">
            <v>-7.3075080701999999</v>
          </cell>
          <cell r="BE255" t="str">
            <v>Bovespa</v>
          </cell>
          <cell r="BF255" t="str">
            <v>FIAGRO-FII - Fundo de Investimento Imobiliário em Cadeias Agroindustriais</v>
          </cell>
          <cell r="BG255">
            <v>0.1</v>
          </cell>
        </row>
        <row r="256">
          <cell r="G256" t="str">
            <v>VOTS11</v>
          </cell>
          <cell r="H256" t="str">
            <v>17870926000130</v>
          </cell>
          <cell r="I256" t="str">
            <v>Tradicional</v>
          </cell>
          <cell r="J256" t="str">
            <v>https://fnet.bm</v>
          </cell>
          <cell r="K256">
            <v>83.606557377000001</v>
          </cell>
          <cell r="L256" t="str">
            <v>-</v>
          </cell>
          <cell r="M256">
            <v>6.0422907600000002</v>
          </cell>
          <cell r="N256">
            <v>2.8383959016000002</v>
          </cell>
          <cell r="O256">
            <v>1.7406152940999999</v>
          </cell>
          <cell r="P256">
            <v>46041</v>
          </cell>
          <cell r="Q256">
            <v>67052.673869999999</v>
          </cell>
          <cell r="R256">
            <v>58906.00995</v>
          </cell>
          <cell r="S256">
            <v>8146.66392</v>
          </cell>
          <cell r="T256">
            <v>80.989999999999995</v>
          </cell>
          <cell r="U256">
            <v>80.989999999999995</v>
          </cell>
          <cell r="V256">
            <v>100</v>
          </cell>
          <cell r="W256">
            <v>46041</v>
          </cell>
          <cell r="X256">
            <v>61.711204623</v>
          </cell>
          <cell r="Y256">
            <v>131.24034847999999</v>
          </cell>
          <cell r="Z256">
            <v>45707</v>
          </cell>
          <cell r="AA256">
            <v>0.86876075678999998</v>
          </cell>
          <cell r="AB256">
            <v>46022</v>
          </cell>
          <cell r="AC256">
            <v>827.91300000000001</v>
          </cell>
          <cell r="AD256">
            <v>77181.978289999999</v>
          </cell>
          <cell r="AE256">
            <v>93.224744978999993</v>
          </cell>
          <cell r="AF256">
            <v>46021</v>
          </cell>
          <cell r="AG256">
            <v>11.553056922</v>
          </cell>
          <cell r="AH256">
            <v>8.2200000000000006</v>
          </cell>
          <cell r="AI256">
            <v>1.22</v>
          </cell>
          <cell r="AJ256">
            <v>0</v>
          </cell>
          <cell r="AK256" t="str">
            <v>-</v>
          </cell>
          <cell r="AL256">
            <v>1.6082858911</v>
          </cell>
          <cell r="AM256">
            <v>6.5849889052000004</v>
          </cell>
          <cell r="AN256">
            <v>26.917745732</v>
          </cell>
          <cell r="AO256">
            <v>7.5993091537000002</v>
          </cell>
          <cell r="AP256">
            <v>1.5464858652</v>
          </cell>
          <cell r="AQ256">
            <v>1.9126714484</v>
          </cell>
          <cell r="AR256">
            <v>79.47</v>
          </cell>
          <cell r="AS256">
            <v>70.083760058999999</v>
          </cell>
          <cell r="AT256">
            <v>37.041859350000003</v>
          </cell>
          <cell r="AU256">
            <v>7.5993091537000002</v>
          </cell>
          <cell r="AV256">
            <v>6.590915141</v>
          </cell>
          <cell r="AW256">
            <v>10.429447851999999</v>
          </cell>
          <cell r="AX256">
            <v>-9.5268379545999995</v>
          </cell>
          <cell r="AY256">
            <v>9</v>
          </cell>
          <cell r="AZ256">
            <v>5</v>
          </cell>
          <cell r="BA256">
            <v>1.5061728395</v>
          </cell>
          <cell r="BB256">
            <v>0.47113318727999998</v>
          </cell>
          <cell r="BC256">
            <v>0.46119916251999998</v>
          </cell>
          <cell r="BD256">
            <v>12.544116122</v>
          </cell>
          <cell r="BE256" t="str">
            <v>Bovespa</v>
          </cell>
          <cell r="BF256" t="str">
            <v>FII - Fundos de Investimento Imobiliário</v>
          </cell>
          <cell r="BG256">
            <v>1.22</v>
          </cell>
        </row>
        <row r="257">
          <cell r="G257" t="str">
            <v>VHFA11</v>
          </cell>
          <cell r="H257" t="str">
            <v>51658280000160</v>
          </cell>
          <cell r="I257" t="str">
            <v>Tradicional</v>
          </cell>
          <cell r="J257" t="str">
            <v>https://fnet.bm</v>
          </cell>
          <cell r="K257">
            <v>54.098360655999997</v>
          </cell>
          <cell r="L257" t="str">
            <v>-</v>
          </cell>
          <cell r="M257" t="str">
            <v>-</v>
          </cell>
          <cell r="N257">
            <v>0.42644196720999999</v>
          </cell>
          <cell r="O257">
            <v>0.39614470588</v>
          </cell>
          <cell r="P257">
            <v>46041</v>
          </cell>
          <cell r="Q257">
            <v>100585.53737999999</v>
          </cell>
          <cell r="R257" t="str">
            <v>-</v>
          </cell>
          <cell r="S257" t="str">
            <v>-</v>
          </cell>
          <cell r="T257">
            <v>10.61</v>
          </cell>
          <cell r="U257" t="str">
            <v>-</v>
          </cell>
          <cell r="V257" t="str">
            <v>-</v>
          </cell>
          <cell r="W257" t="str">
            <v>-</v>
          </cell>
          <cell r="X257" t="str">
            <v>-</v>
          </cell>
          <cell r="Y257" t="str">
            <v>-</v>
          </cell>
          <cell r="Z257" t="str">
            <v>-</v>
          </cell>
          <cell r="AA257">
            <v>1.0540338981999999</v>
          </cell>
          <cell r="AB257">
            <v>45900</v>
          </cell>
          <cell r="AC257">
            <v>9480.2579999999998</v>
          </cell>
          <cell r="AD257">
            <v>95429.129509999999</v>
          </cell>
          <cell r="AE257">
            <v>10.066089921</v>
          </cell>
          <cell r="AF257">
            <v>46030</v>
          </cell>
          <cell r="AG257" t="str">
            <v>-</v>
          </cell>
          <cell r="AH257" t="str">
            <v>-</v>
          </cell>
          <cell r="AI257">
            <v>0.15</v>
          </cell>
          <cell r="AJ257">
            <v>-3.2816773017999998</v>
          </cell>
          <cell r="AK257">
            <v>-3.3887835943</v>
          </cell>
          <cell r="AL257">
            <v>2.4005390172999999</v>
          </cell>
          <cell r="AM257">
            <v>0.47148589674000002</v>
          </cell>
          <cell r="AN257" t="str">
            <v>-</v>
          </cell>
          <cell r="AO257">
            <v>1.5311004783</v>
          </cell>
          <cell r="AP257" t="str">
            <v>-</v>
          </cell>
          <cell r="AQ257">
            <v>9.4339622592000003E-2</v>
          </cell>
          <cell r="AR257" t="str">
            <v>-</v>
          </cell>
          <cell r="AS257" t="str">
            <v>-</v>
          </cell>
          <cell r="AT257" t="str">
            <v>-</v>
          </cell>
          <cell r="AU257">
            <v>1.5311004783</v>
          </cell>
          <cell r="AV257">
            <v>0.52270646556</v>
          </cell>
          <cell r="AW257">
            <v>9.2661381232999993</v>
          </cell>
          <cell r="AX257">
            <v>-2.8334808233</v>
          </cell>
          <cell r="AY257" t="str">
            <v>-</v>
          </cell>
          <cell r="AZ257" t="str">
            <v>-</v>
          </cell>
          <cell r="BA257">
            <v>1.4272121789000001</v>
          </cell>
          <cell r="BB257" t="str">
            <v>-</v>
          </cell>
          <cell r="BC257" t="str">
            <v>-</v>
          </cell>
          <cell r="BD257" t="str">
            <v>-</v>
          </cell>
          <cell r="BE257" t="str">
            <v>Bovespa</v>
          </cell>
          <cell r="BF257" t="str">
            <v>FIAGRO-FII - Fundo de Investimento Imobiliário em Cadeias Agroindustriais</v>
          </cell>
          <cell r="BG257">
            <v>0.15</v>
          </cell>
        </row>
        <row r="258">
          <cell r="G258" t="str">
            <v>FIVN11</v>
          </cell>
          <cell r="H258" t="str">
            <v>17854016000164</v>
          </cell>
          <cell r="I258" t="str">
            <v>Tradicional</v>
          </cell>
          <cell r="J258" t="str">
            <v>https://fnet.bm</v>
          </cell>
          <cell r="K258">
            <v>100</v>
          </cell>
          <cell r="L258" t="str">
            <v>-</v>
          </cell>
          <cell r="M258">
            <v>12.958748999999999</v>
          </cell>
          <cell r="N258">
            <v>8.1106088525000004</v>
          </cell>
          <cell r="O258">
            <v>4.7404505881999999</v>
          </cell>
          <cell r="P258">
            <v>46041</v>
          </cell>
          <cell r="Q258">
            <v>29838.037100000001</v>
          </cell>
          <cell r="R258">
            <v>15907.3447</v>
          </cell>
          <cell r="S258">
            <v>13930.6924</v>
          </cell>
          <cell r="T258">
            <v>3.17</v>
          </cell>
          <cell r="U258">
            <v>5.62</v>
          </cell>
          <cell r="V258">
            <v>56.40569395</v>
          </cell>
          <cell r="W258">
            <v>45828</v>
          </cell>
          <cell r="X258">
            <v>1.45</v>
          </cell>
          <cell r="Y258">
            <v>218.62068965</v>
          </cell>
          <cell r="Z258">
            <v>45714</v>
          </cell>
          <cell r="AA258">
            <v>0.54098024501999997</v>
          </cell>
          <cell r="AB258">
            <v>46022</v>
          </cell>
          <cell r="AC258">
            <v>9412.6299999999992</v>
          </cell>
          <cell r="AD258">
            <v>55155.502209999999</v>
          </cell>
          <cell r="AE258">
            <v>5.8597333805999998</v>
          </cell>
          <cell r="AF258" t="str">
            <v>-</v>
          </cell>
          <cell r="AG258">
            <v>0</v>
          </cell>
          <cell r="AH258">
            <v>0</v>
          </cell>
          <cell r="AI258">
            <v>0</v>
          </cell>
          <cell r="AJ258">
            <v>0.63492063473000004</v>
          </cell>
          <cell r="AK258">
            <v>0.52781434224000001</v>
          </cell>
          <cell r="AL258">
            <v>8.1911262798000006</v>
          </cell>
          <cell r="AM258">
            <v>-34.639175258000002</v>
          </cell>
          <cell r="AN258">
            <v>87.573964497000006</v>
          </cell>
          <cell r="AO258">
            <v>-2.1604938272999998</v>
          </cell>
          <cell r="AP258">
            <v>62.202704629999999</v>
          </cell>
          <cell r="AQ258">
            <v>2.2580645162000001</v>
          </cell>
          <cell r="AR258">
            <v>3.1</v>
          </cell>
          <cell r="AS258">
            <v>-64.894795126999995</v>
          </cell>
          <cell r="AT258">
            <v>-97.936695834999995</v>
          </cell>
          <cell r="AU258">
            <v>-2.1604938272999998</v>
          </cell>
          <cell r="AV258">
            <v>-3.16888784</v>
          </cell>
          <cell r="AW258">
            <v>39.506172839000001</v>
          </cell>
          <cell r="AX258">
            <v>-22.302158273</v>
          </cell>
          <cell r="AY258">
            <v>7</v>
          </cell>
          <cell r="AZ258">
            <v>6</v>
          </cell>
          <cell r="BA258">
            <v>0</v>
          </cell>
          <cell r="BB258">
            <v>1.8449772762000001</v>
          </cell>
          <cell r="BC258">
            <v>-1.7394402996</v>
          </cell>
          <cell r="BD258">
            <v>196.96275840000001</v>
          </cell>
          <cell r="BE258" t="str">
            <v>Bovespa</v>
          </cell>
          <cell r="BF258" t="str">
            <v>FII - Fundos de Investimento Imobiliário</v>
          </cell>
          <cell r="BG258">
            <v>0</v>
          </cell>
        </row>
        <row r="259">
          <cell r="G259" t="str">
            <v>HUSC11</v>
          </cell>
          <cell r="H259" t="str">
            <v>28851767000143</v>
          </cell>
          <cell r="I259" t="str">
            <v>Tradicional</v>
          </cell>
          <cell r="J259" t="str">
            <v>https://fnet.bm</v>
          </cell>
          <cell r="K259">
            <v>93.442622951000004</v>
          </cell>
          <cell r="L259" t="str">
            <v>-</v>
          </cell>
          <cell r="M259">
            <v>5.7643904800000003</v>
          </cell>
          <cell r="N259">
            <v>5.9442657377000003</v>
          </cell>
          <cell r="O259">
            <v>2.7844241177</v>
          </cell>
          <cell r="P259">
            <v>46036</v>
          </cell>
          <cell r="Q259">
            <v>81687.324210000006</v>
          </cell>
          <cell r="R259">
            <v>83380.457999999999</v>
          </cell>
          <cell r="S259">
            <v>-1693.1337900000001</v>
          </cell>
          <cell r="T259" t="str">
            <v>-</v>
          </cell>
          <cell r="U259">
            <v>98.909441158999996</v>
          </cell>
          <cell r="V259" t="str">
            <v>-</v>
          </cell>
          <cell r="W259">
            <v>45993</v>
          </cell>
          <cell r="X259">
            <v>80.824671518000002</v>
          </cell>
          <cell r="Y259" t="str">
            <v>-</v>
          </cell>
          <cell r="Z259">
            <v>45688</v>
          </cell>
          <cell r="AA259">
            <v>0.64103552947999998</v>
          </cell>
          <cell r="AB259">
            <v>46022</v>
          </cell>
          <cell r="AC259">
            <v>850.82100000000003</v>
          </cell>
          <cell r="AD259">
            <v>127430.26003</v>
          </cell>
          <cell r="AE259">
            <v>149.7732896</v>
          </cell>
          <cell r="AF259">
            <v>46021</v>
          </cell>
          <cell r="AG259">
            <v>11.520408163000001</v>
          </cell>
          <cell r="AH259">
            <v>11.29</v>
          </cell>
          <cell r="AI259">
            <v>1.05</v>
          </cell>
          <cell r="AJ259" t="str">
            <v>-</v>
          </cell>
          <cell r="AK259" t="str">
            <v>-</v>
          </cell>
          <cell r="AL259">
            <v>3.123128651</v>
          </cell>
          <cell r="AM259">
            <v>6.4685248732999998</v>
          </cell>
          <cell r="AN259">
            <v>10.31525167</v>
          </cell>
          <cell r="AO259">
            <v>-1.0308215649000001</v>
          </cell>
          <cell r="AP259">
            <v>-15.056008196000001</v>
          </cell>
          <cell r="AQ259">
            <v>-2.0406081012000001</v>
          </cell>
          <cell r="AR259">
            <v>98.01</v>
          </cell>
          <cell r="AS259">
            <v>-0.60914269852000003</v>
          </cell>
          <cell r="AT259">
            <v>-33.651043407000003</v>
          </cell>
          <cell r="AU259">
            <v>-1.0308215649000001</v>
          </cell>
          <cell r="AV259">
            <v>-2.0392155776999998</v>
          </cell>
          <cell r="AW259">
            <v>8.7226722893000002</v>
          </cell>
          <cell r="AX259">
            <v>-1.9178653325999999</v>
          </cell>
          <cell r="AY259">
            <v>8</v>
          </cell>
          <cell r="AZ259">
            <v>5</v>
          </cell>
          <cell r="BA259">
            <v>1.0750486332</v>
          </cell>
          <cell r="BB259">
            <v>4.5230998392000003E-2</v>
          </cell>
          <cell r="BC259">
            <v>0.28536335211000002</v>
          </cell>
          <cell r="BD259">
            <v>-2.6489112129999999</v>
          </cell>
          <cell r="BE259" t="str">
            <v>Bovespa</v>
          </cell>
          <cell r="BF259" t="str">
            <v>FII - Fundos de Investimento Imobiliário</v>
          </cell>
          <cell r="BG259">
            <v>1.05</v>
          </cell>
        </row>
        <row r="260">
          <cell r="G260" t="str">
            <v>LMAI11</v>
          </cell>
          <cell r="H260" t="str">
            <v>17374696000119</v>
          </cell>
          <cell r="I260" t="str">
            <v>Tradicional</v>
          </cell>
          <cell r="J260" t="str">
            <v>https://fnet.bm</v>
          </cell>
          <cell r="K260">
            <v>96.721311474999993</v>
          </cell>
          <cell r="L260" t="str">
            <v>-</v>
          </cell>
          <cell r="M260">
            <v>89.684032118999994</v>
          </cell>
          <cell r="N260">
            <v>37.838536230000003</v>
          </cell>
          <cell r="O260">
            <v>42.043412353000001</v>
          </cell>
          <cell r="P260">
            <v>46041</v>
          </cell>
          <cell r="Q260">
            <v>202386.53607999999</v>
          </cell>
          <cell r="R260">
            <v>205230.32399999999</v>
          </cell>
          <cell r="S260">
            <v>-2843.7879231000002</v>
          </cell>
          <cell r="T260">
            <v>39.89</v>
          </cell>
          <cell r="U260">
            <v>80.659289924999996</v>
          </cell>
          <cell r="V260">
            <v>49.454935739</v>
          </cell>
          <cell r="W260">
            <v>45817</v>
          </cell>
          <cell r="X260">
            <v>37.5</v>
          </cell>
          <cell r="Y260">
            <v>106.37333332999999</v>
          </cell>
          <cell r="Z260">
            <v>46034</v>
          </cell>
          <cell r="AA260">
            <v>0.36103224285000002</v>
          </cell>
          <cell r="AB260">
            <v>46022</v>
          </cell>
          <cell r="AC260">
            <v>5073.6158455000004</v>
          </cell>
          <cell r="AD260">
            <v>560577.45557999995</v>
          </cell>
          <cell r="AE260">
            <v>110.48874661000001</v>
          </cell>
          <cell r="AF260">
            <v>46021</v>
          </cell>
          <cell r="AG260">
            <v>6.9302214813000003</v>
          </cell>
          <cell r="AH260">
            <v>5.82</v>
          </cell>
          <cell r="AI260">
            <v>0.27</v>
          </cell>
          <cell r="AJ260">
            <v>-0.25006251552999997</v>
          </cell>
          <cell r="AK260">
            <v>-0.35716880802000001</v>
          </cell>
          <cell r="AL260">
            <v>-8.7844654776999995</v>
          </cell>
          <cell r="AM260">
            <v>-33.029250357000002</v>
          </cell>
          <cell r="AN260">
            <v>-48.170287285000001</v>
          </cell>
          <cell r="AO260">
            <v>-9.3203000681999999</v>
          </cell>
          <cell r="AP260">
            <v>-73.541547152000007</v>
          </cell>
          <cell r="AQ260">
            <v>6.3733333333999997</v>
          </cell>
          <cell r="AR260">
            <v>37.5</v>
          </cell>
          <cell r="AS260">
            <v>17.084278782999998</v>
          </cell>
          <cell r="AT260">
            <v>-15.957621925</v>
          </cell>
          <cell r="AU260">
            <v>-9.3203000681999999</v>
          </cell>
          <cell r="AV260">
            <v>-10.32869408</v>
          </cell>
          <cell r="AW260">
            <v>16.851473592000001</v>
          </cell>
          <cell r="AX260">
            <v>-18.451559481</v>
          </cell>
          <cell r="AY260">
            <v>3</v>
          </cell>
          <cell r="AZ260">
            <v>3</v>
          </cell>
          <cell r="BA260">
            <v>0.61363636363999996</v>
          </cell>
          <cell r="BB260">
            <v>-1.5006169129</v>
          </cell>
          <cell r="BC260">
            <v>-1.9773233045</v>
          </cell>
          <cell r="BD260">
            <v>-36.485246557000004</v>
          </cell>
          <cell r="BE260" t="str">
            <v>Bovespa</v>
          </cell>
          <cell r="BF260" t="str">
            <v>FII - Fundos de Investimento Imobiliário</v>
          </cell>
          <cell r="BG260">
            <v>0.27</v>
          </cell>
        </row>
        <row r="261">
          <cell r="G261" t="str">
            <v>TRNT11</v>
          </cell>
          <cell r="H261" t="str">
            <v>04722883000102</v>
          </cell>
          <cell r="I261" t="str">
            <v>Tradicional</v>
          </cell>
          <cell r="J261" t="str">
            <v>https://fnet.bm</v>
          </cell>
          <cell r="K261">
            <v>91.803278688999995</v>
          </cell>
          <cell r="L261" t="str">
            <v>-</v>
          </cell>
          <cell r="M261">
            <v>15.969467720000001</v>
          </cell>
          <cell r="N261">
            <v>20.703688032999999</v>
          </cell>
          <cell r="O261">
            <v>37.021597059000001</v>
          </cell>
          <cell r="P261">
            <v>46041</v>
          </cell>
          <cell r="Q261">
            <v>368014.40262000001</v>
          </cell>
          <cell r="R261">
            <v>389581.28237999999</v>
          </cell>
          <cell r="S261">
            <v>-21566.87976</v>
          </cell>
          <cell r="T261">
            <v>93.51</v>
          </cell>
          <cell r="U261">
            <v>102.99</v>
          </cell>
          <cell r="V261">
            <v>90.795222836999997</v>
          </cell>
          <cell r="W261">
            <v>45807</v>
          </cell>
          <cell r="X261">
            <v>90.03</v>
          </cell>
          <cell r="Y261">
            <v>103.86537819999999</v>
          </cell>
          <cell r="Z261">
            <v>45741</v>
          </cell>
          <cell r="AA261">
            <v>0.57174699993</v>
          </cell>
          <cell r="AB261">
            <v>46022</v>
          </cell>
          <cell r="AC261">
            <v>3935.5619999999999</v>
          </cell>
          <cell r="AD261">
            <v>643666.52150000003</v>
          </cell>
          <cell r="AE261">
            <v>163.55136103000001</v>
          </cell>
          <cell r="AF261">
            <v>45456</v>
          </cell>
          <cell r="AG261">
            <v>0</v>
          </cell>
          <cell r="AH261">
            <v>0</v>
          </cell>
          <cell r="AI261">
            <v>0</v>
          </cell>
          <cell r="AJ261">
            <v>-0.52127659573999996</v>
          </cell>
          <cell r="AK261">
            <v>-0.62838288822999999</v>
          </cell>
          <cell r="AL261">
            <v>-1.5684210526</v>
          </cell>
          <cell r="AM261">
            <v>-1.5684210526</v>
          </cell>
          <cell r="AN261">
            <v>-5.5359127184999997</v>
          </cell>
          <cell r="AO261">
            <v>-1.5684210526</v>
          </cell>
          <cell r="AP261">
            <v>-30.907172585000001</v>
          </cell>
          <cell r="AQ261">
            <v>-0.52127659573999996</v>
          </cell>
          <cell r="AR261">
            <v>94</v>
          </cell>
          <cell r="AS261">
            <v>-42.839481851999999</v>
          </cell>
          <cell r="AT261">
            <v>-75.881382560000006</v>
          </cell>
          <cell r="AU261">
            <v>-1.5684210526</v>
          </cell>
          <cell r="AV261">
            <v>-2.5768150653999999</v>
          </cell>
          <cell r="AW261">
            <v>9.5405232928999997</v>
          </cell>
          <cell r="AX261">
            <v>-4.8548402758</v>
          </cell>
          <cell r="AY261">
            <v>5</v>
          </cell>
          <cell r="AZ261">
            <v>3</v>
          </cell>
          <cell r="BA261">
            <v>0</v>
          </cell>
          <cell r="BB261">
            <v>-1.3872578287999999</v>
          </cell>
          <cell r="BC261">
            <v>8.2716656962999999E-2</v>
          </cell>
          <cell r="BD261">
            <v>-21.950250140000001</v>
          </cell>
          <cell r="BE261" t="str">
            <v>Bovespa</v>
          </cell>
          <cell r="BF261" t="str">
            <v>FII - Fundos de Investimento Imobiliário</v>
          </cell>
          <cell r="BG261">
            <v>0</v>
          </cell>
        </row>
        <row r="262">
          <cell r="G262" t="str">
            <v>RENV11</v>
          </cell>
          <cell r="H262" t="str">
            <v>54174907000104</v>
          </cell>
          <cell r="I262" t="str">
            <v>Tradicional</v>
          </cell>
          <cell r="J262" t="str">
            <v>https://fnet.bm</v>
          </cell>
          <cell r="K262">
            <v>100</v>
          </cell>
          <cell r="L262" t="str">
            <v>-</v>
          </cell>
          <cell r="M262">
            <v>9.3340492401000006</v>
          </cell>
          <cell r="N262">
            <v>13.209902294999999</v>
          </cell>
          <cell r="O262">
            <v>8.5721905881999998</v>
          </cell>
          <cell r="P262">
            <v>46041</v>
          </cell>
          <cell r="Q262">
            <v>7639.3473599999998</v>
          </cell>
          <cell r="R262">
            <v>8214.3520000000008</v>
          </cell>
          <cell r="S262">
            <v>-575.00463999999999</v>
          </cell>
          <cell r="T262">
            <v>7.44</v>
          </cell>
          <cell r="U262">
            <v>10.060979208999999</v>
          </cell>
          <cell r="V262">
            <v>73.949064448000001</v>
          </cell>
          <cell r="W262">
            <v>45877</v>
          </cell>
          <cell r="X262">
            <v>4.4788233137000004</v>
          </cell>
          <cell r="Y262">
            <v>166.11505922000001</v>
          </cell>
          <cell r="Z262">
            <v>45975</v>
          </cell>
          <cell r="AA262">
            <v>0.51741007320999999</v>
          </cell>
          <cell r="AB262">
            <v>46022</v>
          </cell>
          <cell r="AC262">
            <v>1026.7940000000001</v>
          </cell>
          <cell r="AD262">
            <v>14764.589550000001</v>
          </cell>
          <cell r="AE262">
            <v>14.379310308999999</v>
          </cell>
          <cell r="AF262">
            <v>46030</v>
          </cell>
          <cell r="AG262">
            <v>5.2</v>
          </cell>
          <cell r="AH262">
            <v>0.41599999999999998</v>
          </cell>
          <cell r="AI262">
            <v>0.08</v>
          </cell>
          <cell r="AJ262">
            <v>9.7345132744999994</v>
          </cell>
          <cell r="AK262">
            <v>9.6274069820000001</v>
          </cell>
          <cell r="AL262">
            <v>36.843383031999998</v>
          </cell>
          <cell r="AM262">
            <v>45.215300767000002</v>
          </cell>
          <cell r="AN262">
            <v>-5.0626139091E-2</v>
          </cell>
          <cell r="AO262">
            <v>22.98016449</v>
          </cell>
          <cell r="AP262">
            <v>-25.421886006000001</v>
          </cell>
          <cell r="AQ262">
            <v>0.94979647219999996</v>
          </cell>
          <cell r="AR262">
            <v>7.37</v>
          </cell>
          <cell r="AS262" t="str">
            <v>-</v>
          </cell>
          <cell r="AT262" t="str">
            <v>-</v>
          </cell>
          <cell r="AU262">
            <v>22.98016449</v>
          </cell>
          <cell r="AV262">
            <v>21.971770477</v>
          </cell>
          <cell r="AW262">
            <v>32.482625042999999</v>
          </cell>
          <cell r="AX262">
            <v>-25</v>
          </cell>
          <cell r="AY262">
            <v>4</v>
          </cell>
          <cell r="AZ262">
            <v>4</v>
          </cell>
          <cell r="BA262">
            <v>1.4545454545000001</v>
          </cell>
          <cell r="BB262">
            <v>0.40125026413999998</v>
          </cell>
          <cell r="BC262">
            <v>-0.80082644716999996</v>
          </cell>
          <cell r="BD262">
            <v>66.526269374999998</v>
          </cell>
          <cell r="BE262" t="str">
            <v>Bovespa</v>
          </cell>
          <cell r="BF262" t="str">
            <v>FII - Fundos de Investimento Imobiliário</v>
          </cell>
          <cell r="BG262">
            <v>0.08</v>
          </cell>
        </row>
        <row r="263">
          <cell r="G263" t="str">
            <v>DAMA11</v>
          </cell>
          <cell r="H263" t="str">
            <v>53866872000101</v>
          </cell>
          <cell r="I263" t="str">
            <v>Tradicional</v>
          </cell>
          <cell r="J263" t="str">
            <v>https://fnet.bm</v>
          </cell>
          <cell r="K263">
            <v>100</v>
          </cell>
          <cell r="L263" t="str">
            <v>-</v>
          </cell>
          <cell r="M263">
            <v>60.514892799999998</v>
          </cell>
          <cell r="N263">
            <v>35.498291148</v>
          </cell>
          <cell r="O263">
            <v>12.028230000000001</v>
          </cell>
          <cell r="P263">
            <v>46041</v>
          </cell>
          <cell r="Q263">
            <v>41583.102809999997</v>
          </cell>
          <cell r="R263">
            <v>52098.040670000002</v>
          </cell>
          <cell r="S263">
            <v>-10514.93786</v>
          </cell>
          <cell r="T263">
            <v>7.51</v>
          </cell>
          <cell r="U263">
            <v>8.4347290414000007</v>
          </cell>
          <cell r="V263">
            <v>89.036647924999997</v>
          </cell>
          <cell r="W263">
            <v>45986</v>
          </cell>
          <cell r="X263">
            <v>6.1230882486000002</v>
          </cell>
          <cell r="Y263">
            <v>122.6505269</v>
          </cell>
          <cell r="Z263">
            <v>45916</v>
          </cell>
          <cell r="AA263">
            <v>0.89207003309999999</v>
          </cell>
          <cell r="AB263">
            <v>46022</v>
          </cell>
          <cell r="AC263">
            <v>5537.0309999999999</v>
          </cell>
          <cell r="AD263">
            <v>46614.168469999997</v>
          </cell>
          <cell r="AE263">
            <v>8.4186215447000006</v>
          </cell>
          <cell r="AF263">
            <v>46030</v>
          </cell>
          <cell r="AG263">
            <v>10.214178155000001</v>
          </cell>
          <cell r="AH263">
            <v>0.96932550699999998</v>
          </cell>
          <cell r="AI263">
            <v>7.246271E-2</v>
          </cell>
          <cell r="AJ263">
            <v>-0.52980132449999995</v>
          </cell>
          <cell r="AK263">
            <v>-0.63690761698999998</v>
          </cell>
          <cell r="AL263">
            <v>5.7863353158999997</v>
          </cell>
          <cell r="AM263">
            <v>-0.45200127505999999</v>
          </cell>
          <cell r="AN263">
            <v>-9.6123051106999995</v>
          </cell>
          <cell r="AO263">
            <v>-2.7579456135</v>
          </cell>
          <cell r="AP263">
            <v>-34.983564977999997</v>
          </cell>
          <cell r="AQ263">
            <v>-1.9582245431</v>
          </cell>
          <cell r="AR263">
            <v>7.66</v>
          </cell>
          <cell r="AS263" t="str">
            <v>-</v>
          </cell>
          <cell r="AT263" t="str">
            <v>-</v>
          </cell>
          <cell r="AU263">
            <v>-2.7579456135</v>
          </cell>
          <cell r="AV263">
            <v>-3.7663396262000002</v>
          </cell>
          <cell r="AW263">
            <v>10.680381453000001</v>
          </cell>
          <cell r="AX263">
            <v>-15.407044323999999</v>
          </cell>
          <cell r="AY263">
            <v>6</v>
          </cell>
          <cell r="AZ263">
            <v>6</v>
          </cell>
          <cell r="BA263">
            <v>1.0106375174</v>
          </cell>
          <cell r="BB263">
            <v>-0.59133284571</v>
          </cell>
          <cell r="BC263">
            <v>-0.67137291192000004</v>
          </cell>
          <cell r="BD263">
            <v>-12.234092597</v>
          </cell>
          <cell r="BE263" t="str">
            <v>Bovespa</v>
          </cell>
          <cell r="BF263" t="str">
            <v>FII - Fundos de Investimento Imobiliário</v>
          </cell>
          <cell r="BG263">
            <v>7.246271E-2</v>
          </cell>
        </row>
        <row r="264">
          <cell r="G264" t="str">
            <v>DOVL11</v>
          </cell>
          <cell r="H264" t="str">
            <v>10522648000181</v>
          </cell>
          <cell r="I264" t="str">
            <v>Tradicional</v>
          </cell>
          <cell r="J264" t="str">
            <v>https://fnet.bm</v>
          </cell>
          <cell r="K264">
            <v>0</v>
          </cell>
          <cell r="L264" t="str">
            <v>-</v>
          </cell>
          <cell r="M264">
            <v>2.6013999999999998E-3</v>
          </cell>
          <cell r="N264">
            <v>0</v>
          </cell>
          <cell r="O264">
            <v>0</v>
          </cell>
          <cell r="P264">
            <v>45804</v>
          </cell>
          <cell r="Q264" t="str">
            <v>-</v>
          </cell>
          <cell r="R264" t="str">
            <v>-</v>
          </cell>
          <cell r="S264" t="str">
            <v>-</v>
          </cell>
          <cell r="T264" t="str">
            <v>-</v>
          </cell>
          <cell r="U264">
            <v>586.68082896999999</v>
          </cell>
          <cell r="V264" t="str">
            <v>-</v>
          </cell>
          <cell r="W264">
            <v>45804</v>
          </cell>
          <cell r="X264">
            <v>586.68082896999999</v>
          </cell>
          <cell r="Y264" t="str">
            <v>-</v>
          </cell>
          <cell r="Z264">
            <v>45804</v>
          </cell>
          <cell r="AA264" t="str">
            <v>-</v>
          </cell>
          <cell r="AB264">
            <v>46022</v>
          </cell>
          <cell r="AC264">
            <v>66.406007399999993</v>
          </cell>
          <cell r="AD264">
            <v>38247.354910000002</v>
          </cell>
          <cell r="AE264">
            <v>575.96227220000003</v>
          </cell>
          <cell r="AF264">
            <v>46035</v>
          </cell>
          <cell r="AG264" t="str">
            <v>-</v>
          </cell>
          <cell r="AH264">
            <v>82.280079479999998</v>
          </cell>
          <cell r="AI264">
            <v>10.421658773000001</v>
          </cell>
          <cell r="AJ264" t="str">
            <v>-</v>
          </cell>
          <cell r="AK264" t="str">
            <v>-</v>
          </cell>
          <cell r="AL264" t="str">
            <v>-</v>
          </cell>
          <cell r="AM264" t="str">
            <v>-</v>
          </cell>
          <cell r="AN264" t="str">
            <v>-</v>
          </cell>
          <cell r="AO264" t="str">
            <v>-</v>
          </cell>
          <cell r="AP264" t="str">
            <v>-</v>
          </cell>
          <cell r="AQ264" t="str">
            <v>-</v>
          </cell>
          <cell r="AR264" t="str">
            <v>-</v>
          </cell>
          <cell r="AS264" t="str">
            <v>-</v>
          </cell>
          <cell r="AT264" t="str">
            <v>-</v>
          </cell>
          <cell r="AU264" t="str">
            <v>-</v>
          </cell>
          <cell r="AV264" t="str">
            <v>-</v>
          </cell>
          <cell r="AW264" t="str">
            <v>-</v>
          </cell>
          <cell r="AX264" t="str">
            <v>-</v>
          </cell>
          <cell r="AY264" t="str">
            <v>-</v>
          </cell>
          <cell r="AZ264" t="str">
            <v>-</v>
          </cell>
          <cell r="BA264" t="str">
            <v>-</v>
          </cell>
          <cell r="BB264" t="str">
            <v>-</v>
          </cell>
          <cell r="BC264" t="str">
            <v>-</v>
          </cell>
          <cell r="BD264" t="str">
            <v>-</v>
          </cell>
          <cell r="BE264" t="str">
            <v>Bovespa</v>
          </cell>
          <cell r="BF264" t="str">
            <v>FII - Fundos de Investimento Imobiliário</v>
          </cell>
          <cell r="BG264">
            <v>10.421658773000001</v>
          </cell>
        </row>
        <row r="265">
          <cell r="G265" t="str">
            <v>EGAF11</v>
          </cell>
          <cell r="H265" t="str">
            <v>41224330000148</v>
          </cell>
          <cell r="I265" t="str">
            <v>Tradicional</v>
          </cell>
          <cell r="J265" t="str">
            <v>https://fnet.bm</v>
          </cell>
          <cell r="K265">
            <v>100</v>
          </cell>
          <cell r="L265" t="str">
            <v>-</v>
          </cell>
          <cell r="M265">
            <v>663.11090995999996</v>
          </cell>
          <cell r="N265">
            <v>624.59993508000002</v>
          </cell>
          <cell r="O265">
            <v>497.73311588000001</v>
          </cell>
          <cell r="P265">
            <v>46041</v>
          </cell>
          <cell r="Q265">
            <v>299285.70183999999</v>
          </cell>
          <cell r="R265">
            <v>269344.60399999999</v>
          </cell>
          <cell r="S265">
            <v>29941.097839999999</v>
          </cell>
          <cell r="T265">
            <v>95.56</v>
          </cell>
          <cell r="U265">
            <v>95.95</v>
          </cell>
          <cell r="V265">
            <v>99.593538300999995</v>
          </cell>
          <cell r="W265">
            <v>46035</v>
          </cell>
          <cell r="X265">
            <v>68.204531020000005</v>
          </cell>
          <cell r="Y265">
            <v>140.10799366000001</v>
          </cell>
          <cell r="Z265">
            <v>45684</v>
          </cell>
          <cell r="AA265">
            <v>0.96482367937000002</v>
          </cell>
          <cell r="AB265">
            <v>45838</v>
          </cell>
          <cell r="AC265">
            <v>3131.9140000000002</v>
          </cell>
          <cell r="AD265">
            <v>310197.30158000003</v>
          </cell>
          <cell r="AE265">
            <v>99.044003629000002</v>
          </cell>
          <cell r="AF265">
            <v>46027</v>
          </cell>
          <cell r="AG265">
            <v>19.398837209</v>
          </cell>
          <cell r="AH265">
            <v>16.683</v>
          </cell>
          <cell r="AI265">
            <v>1.49</v>
          </cell>
          <cell r="AJ265">
            <v>6.2827225156000005E-2</v>
          </cell>
          <cell r="AK265">
            <v>-4.4279067333000001E-2</v>
          </cell>
          <cell r="AL265">
            <v>4.8269424418</v>
          </cell>
          <cell r="AM265">
            <v>8.2125360928000006</v>
          </cell>
          <cell r="AN265">
            <v>33.346968388000001</v>
          </cell>
          <cell r="AO265">
            <v>2.2109599888</v>
          </cell>
          <cell r="AP265">
            <v>7.9757085205999996</v>
          </cell>
          <cell r="AQ265">
            <v>0.35706784291999999</v>
          </cell>
          <cell r="AR265">
            <v>95.22</v>
          </cell>
          <cell r="AS265" t="str">
            <v>-</v>
          </cell>
          <cell r="AT265" t="str">
            <v>-</v>
          </cell>
          <cell r="AU265">
            <v>2.2109599888</v>
          </cell>
          <cell r="AV265">
            <v>1.202565976</v>
          </cell>
          <cell r="AW265">
            <v>10.41408405</v>
          </cell>
          <cell r="AX265">
            <v>0.50696429862000003</v>
          </cell>
          <cell r="AY265">
            <v>12</v>
          </cell>
          <cell r="AZ265">
            <v>8</v>
          </cell>
          <cell r="BA265">
            <v>1.6090712743</v>
          </cell>
          <cell r="BB265">
            <v>2.5335242834999998</v>
          </cell>
          <cell r="BC265">
            <v>0.65112579267000004</v>
          </cell>
          <cell r="BD265">
            <v>16.78984058</v>
          </cell>
          <cell r="BE265" t="str">
            <v>Bovespa</v>
          </cell>
          <cell r="BF265" t="str">
            <v>FIAGRO-FII - Fundo de Investimento Imobiliário em Cadeias Agroindustriais</v>
          </cell>
          <cell r="BG265">
            <v>1.49</v>
          </cell>
        </row>
        <row r="266">
          <cell r="G266" t="str">
            <v>EDGE11</v>
          </cell>
          <cell r="H266" t="str">
            <v>54306150000157</v>
          </cell>
          <cell r="I266" t="str">
            <v>Tradicional</v>
          </cell>
          <cell r="J266" t="str">
            <v>https://fnet.bm</v>
          </cell>
          <cell r="K266">
            <v>14.75409836</v>
          </cell>
          <cell r="L266" t="str">
            <v>-</v>
          </cell>
          <cell r="M266" t="str">
            <v>-</v>
          </cell>
          <cell r="N266">
            <v>78.733545902000003</v>
          </cell>
          <cell r="O266">
            <v>127.73834117</v>
          </cell>
          <cell r="P266">
            <v>46024</v>
          </cell>
          <cell r="Q266">
            <v>12255.139761</v>
          </cell>
          <cell r="R266" t="str">
            <v>-</v>
          </cell>
          <cell r="S266" t="str">
            <v>-</v>
          </cell>
          <cell r="T266" t="str">
            <v>-</v>
          </cell>
          <cell r="U266" t="str">
            <v>-</v>
          </cell>
          <cell r="V266" t="str">
            <v>-</v>
          </cell>
          <cell r="W266" t="str">
            <v>-</v>
          </cell>
          <cell r="X266" t="str">
            <v>-</v>
          </cell>
          <cell r="Y266" t="str">
            <v>-</v>
          </cell>
          <cell r="Z266" t="str">
            <v>-</v>
          </cell>
          <cell r="AA266">
            <v>0.92513120126000004</v>
          </cell>
          <cell r="AB266">
            <v>46022</v>
          </cell>
          <cell r="AC266">
            <v>11.434166599999999</v>
          </cell>
          <cell r="AD266">
            <v>13246.92081</v>
          </cell>
          <cell r="AE266">
            <v>1158.5383766</v>
          </cell>
          <cell r="AF266">
            <v>46021</v>
          </cell>
          <cell r="AG266" t="str">
            <v>-</v>
          </cell>
          <cell r="AH266" t="str">
            <v>-</v>
          </cell>
          <cell r="AI266">
            <v>79.239999999999995</v>
          </cell>
          <cell r="AJ266" t="str">
            <v>-</v>
          </cell>
          <cell r="AK266" t="str">
            <v>-</v>
          </cell>
          <cell r="AL266" t="str">
            <v>-</v>
          </cell>
          <cell r="AM266" t="str">
            <v>-</v>
          </cell>
          <cell r="AN266" t="str">
            <v>-</v>
          </cell>
          <cell r="AO266" t="str">
            <v>-</v>
          </cell>
          <cell r="AP266" t="str">
            <v>-</v>
          </cell>
          <cell r="AQ266" t="str">
            <v>-</v>
          </cell>
          <cell r="AR266" t="str">
            <v>-</v>
          </cell>
          <cell r="AS266" t="str">
            <v>-</v>
          </cell>
          <cell r="AT266" t="str">
            <v>-</v>
          </cell>
          <cell r="AU266" t="str">
            <v>-</v>
          </cell>
          <cell r="AV266" t="str">
            <v>-</v>
          </cell>
          <cell r="AW266">
            <v>5.0001959325999996</v>
          </cell>
          <cell r="AX266">
            <v>5.0001959325999996</v>
          </cell>
          <cell r="AY266" t="str">
            <v>-</v>
          </cell>
          <cell r="AZ266" t="str">
            <v>-</v>
          </cell>
          <cell r="BA266" t="str">
            <v>-</v>
          </cell>
          <cell r="BB266" t="str">
            <v>-</v>
          </cell>
          <cell r="BC266" t="str">
            <v>-</v>
          </cell>
          <cell r="BD266" t="str">
            <v>-</v>
          </cell>
          <cell r="BE266" t="str">
            <v>Bovespa</v>
          </cell>
          <cell r="BF266" t="str">
            <v>FII - Fundos de Investimento Imobiliário</v>
          </cell>
          <cell r="BG266">
            <v>79.239999999999995</v>
          </cell>
        </row>
        <row r="267">
          <cell r="G267" t="str">
            <v>EMET11</v>
          </cell>
          <cell r="H267" t="str">
            <v>53523736000100</v>
          </cell>
          <cell r="I267" t="str">
            <v>Tradicional</v>
          </cell>
          <cell r="J267" t="str">
            <v>https://fnet.bm</v>
          </cell>
          <cell r="K267">
            <v>95.081967212999999</v>
          </cell>
          <cell r="L267" t="str">
            <v>-</v>
          </cell>
          <cell r="M267">
            <v>1217.7286415999999</v>
          </cell>
          <cell r="N267">
            <v>49.033655738</v>
          </cell>
          <cell r="O267">
            <v>62.994554706000002</v>
          </cell>
          <cell r="P267">
            <v>46041</v>
          </cell>
          <cell r="Q267">
            <v>49000</v>
          </cell>
          <cell r="R267">
            <v>46900</v>
          </cell>
          <cell r="S267">
            <v>2100.0000000999999</v>
          </cell>
          <cell r="T267">
            <v>9.8000000000000007</v>
          </cell>
          <cell r="U267">
            <v>11.921178343999999</v>
          </cell>
          <cell r="V267">
            <v>82.206638616000006</v>
          </cell>
          <cell r="W267">
            <v>45987</v>
          </cell>
          <cell r="X267">
            <v>8.0782646885999991</v>
          </cell>
          <cell r="Y267">
            <v>121.31318269</v>
          </cell>
          <cell r="Z267">
            <v>45833</v>
          </cell>
          <cell r="AA267">
            <v>0.99821939641000001</v>
          </cell>
          <cell r="AB267">
            <v>46022</v>
          </cell>
          <cell r="AC267">
            <v>5000</v>
          </cell>
          <cell r="AD267">
            <v>49087.405209999997</v>
          </cell>
          <cell r="AE267">
            <v>9.8174810420000007</v>
          </cell>
          <cell r="AF267">
            <v>46030</v>
          </cell>
          <cell r="AG267">
            <v>10.021321961</v>
          </cell>
          <cell r="AH267">
            <v>0.94</v>
          </cell>
          <cell r="AI267">
            <v>0.34</v>
          </cell>
          <cell r="AJ267">
            <v>0.102145046</v>
          </cell>
          <cell r="AK267">
            <v>-4.9612464863000002E-3</v>
          </cell>
          <cell r="AL267">
            <v>-5.6285810583</v>
          </cell>
          <cell r="AM267">
            <v>4.5718414168999999</v>
          </cell>
          <cell r="AN267">
            <v>14.587931625</v>
          </cell>
          <cell r="AO267">
            <v>-10.22188021</v>
          </cell>
          <cell r="AP267">
            <v>-10.783328241</v>
          </cell>
          <cell r="AQ267">
            <v>-0.50761421326</v>
          </cell>
          <cell r="AR267">
            <v>9.85</v>
          </cell>
          <cell r="AS267" t="str">
            <v>-</v>
          </cell>
          <cell r="AT267" t="str">
            <v>-</v>
          </cell>
          <cell r="AU267">
            <v>-10.22188021</v>
          </cell>
          <cell r="AV267">
            <v>-11.230274223</v>
          </cell>
          <cell r="AW267">
            <v>10.221285563</v>
          </cell>
          <cell r="AX267">
            <v>-10.22188021</v>
          </cell>
          <cell r="AY267">
            <v>8</v>
          </cell>
          <cell r="AZ267">
            <v>4</v>
          </cell>
          <cell r="BA267">
            <v>3.1627906977000002</v>
          </cell>
          <cell r="BB267">
            <v>0.13716403327999999</v>
          </cell>
          <cell r="BC267">
            <v>-0.54399491129999999</v>
          </cell>
          <cell r="BD267">
            <v>10.706433474000001</v>
          </cell>
          <cell r="BE267" t="str">
            <v>Bovespa</v>
          </cell>
          <cell r="BF267" t="str">
            <v>FII - Fundos de Investimento Imobiliário</v>
          </cell>
          <cell r="BG267">
            <v>0.34</v>
          </cell>
        </row>
        <row r="268">
          <cell r="G268" t="str">
            <v>ERCR11</v>
          </cell>
          <cell r="H268" t="str">
            <v>37266902000184</v>
          </cell>
          <cell r="I268" t="str">
            <v>Tradicional</v>
          </cell>
          <cell r="J268" t="str">
            <v>https://fnet.bm</v>
          </cell>
          <cell r="K268">
            <v>0</v>
          </cell>
          <cell r="L268" t="str">
            <v>-</v>
          </cell>
          <cell r="M268">
            <v>0</v>
          </cell>
          <cell r="N268">
            <v>0</v>
          </cell>
          <cell r="O268">
            <v>0</v>
          </cell>
          <cell r="P268">
            <v>44536</v>
          </cell>
          <cell r="Q268" t="str">
            <v>-</v>
          </cell>
          <cell r="R268" t="str">
            <v>-</v>
          </cell>
          <cell r="S268" t="str">
            <v>-</v>
          </cell>
          <cell r="T268" t="str">
            <v>-</v>
          </cell>
          <cell r="U268" t="str">
            <v>-</v>
          </cell>
          <cell r="V268" t="str">
            <v>-</v>
          </cell>
          <cell r="W268" t="str">
            <v>-</v>
          </cell>
          <cell r="X268" t="str">
            <v>-</v>
          </cell>
          <cell r="Y268" t="str">
            <v>-</v>
          </cell>
          <cell r="Z268" t="str">
            <v>-</v>
          </cell>
          <cell r="AA268" t="str">
            <v>-</v>
          </cell>
          <cell r="AB268">
            <v>46022</v>
          </cell>
          <cell r="AC268">
            <v>2.3759999999999999</v>
          </cell>
          <cell r="AD268">
            <v>33989.943789999998</v>
          </cell>
          <cell r="AE268">
            <v>14305.531897999999</v>
          </cell>
          <cell r="AF268">
            <v>44823</v>
          </cell>
          <cell r="AG268" t="str">
            <v>-</v>
          </cell>
          <cell r="AH268">
            <v>0</v>
          </cell>
          <cell r="AI268">
            <v>0</v>
          </cell>
          <cell r="AJ268" t="str">
            <v>-</v>
          </cell>
          <cell r="AK268" t="str">
            <v>-</v>
          </cell>
          <cell r="AL268" t="str">
            <v>-</v>
          </cell>
          <cell r="AM268" t="str">
            <v>-</v>
          </cell>
          <cell r="AN268" t="str">
            <v>-</v>
          </cell>
          <cell r="AO268" t="str">
            <v>-</v>
          </cell>
          <cell r="AP268" t="str">
            <v>-</v>
          </cell>
          <cell r="AQ268" t="str">
            <v>-</v>
          </cell>
          <cell r="AR268" t="str">
            <v>-</v>
          </cell>
          <cell r="AS268" t="str">
            <v>-</v>
          </cell>
          <cell r="AT268" t="str">
            <v>-</v>
          </cell>
          <cell r="AU268" t="str">
            <v>-</v>
          </cell>
          <cell r="AV268" t="str">
            <v>-</v>
          </cell>
          <cell r="AW268" t="str">
            <v>-</v>
          </cell>
          <cell r="AX268" t="str">
            <v>-</v>
          </cell>
          <cell r="AY268" t="str">
            <v>-</v>
          </cell>
          <cell r="AZ268" t="str">
            <v>-</v>
          </cell>
          <cell r="BA268">
            <v>1.5131126646999999</v>
          </cell>
          <cell r="BB268" t="str">
            <v>-</v>
          </cell>
          <cell r="BC268" t="str">
            <v>-</v>
          </cell>
          <cell r="BD268" t="str">
            <v>-</v>
          </cell>
          <cell r="BE268" t="str">
            <v>Bovespa</v>
          </cell>
          <cell r="BF268" t="str">
            <v>FII - Fundos de Investimento Imobiliário</v>
          </cell>
          <cell r="BG268">
            <v>0</v>
          </cell>
        </row>
        <row r="269">
          <cell r="G269" t="str">
            <v>ERCR13</v>
          </cell>
          <cell r="H269" t="str">
            <v>37266902000184</v>
          </cell>
          <cell r="I269" t="str">
            <v>Tradicional</v>
          </cell>
          <cell r="J269" t="str">
            <v>https://fnet.bm</v>
          </cell>
          <cell r="K269">
            <v>0</v>
          </cell>
          <cell r="L269" t="str">
            <v>-</v>
          </cell>
          <cell r="M269">
            <v>0</v>
          </cell>
          <cell r="N269">
            <v>0</v>
          </cell>
          <cell r="O269">
            <v>0</v>
          </cell>
          <cell r="P269">
            <v>44342</v>
          </cell>
          <cell r="Q269" t="str">
            <v>-</v>
          </cell>
          <cell r="R269" t="str">
            <v>-</v>
          </cell>
          <cell r="S269" t="str">
            <v>-</v>
          </cell>
          <cell r="T269" t="str">
            <v>-</v>
          </cell>
          <cell r="U269" t="str">
            <v>-</v>
          </cell>
          <cell r="V269" t="str">
            <v>-</v>
          </cell>
          <cell r="W269" t="str">
            <v>-</v>
          </cell>
          <cell r="X269" t="str">
            <v>-</v>
          </cell>
          <cell r="Y269" t="str">
            <v>-</v>
          </cell>
          <cell r="Z269" t="str">
            <v>-</v>
          </cell>
          <cell r="AA269" t="str">
            <v>-</v>
          </cell>
          <cell r="AB269">
            <v>46022</v>
          </cell>
          <cell r="AC269">
            <v>2.3759999999999999</v>
          </cell>
          <cell r="AD269">
            <v>33989.943789999998</v>
          </cell>
          <cell r="AE269">
            <v>14305.531897999999</v>
          </cell>
          <cell r="AF269" t="str">
            <v>-</v>
          </cell>
          <cell r="AG269" t="str">
            <v>-</v>
          </cell>
          <cell r="AH269">
            <v>0</v>
          </cell>
          <cell r="AI269">
            <v>0</v>
          </cell>
          <cell r="AJ269" t="str">
            <v>-</v>
          </cell>
          <cell r="AK269" t="str">
            <v>-</v>
          </cell>
          <cell r="AL269" t="str">
            <v>-</v>
          </cell>
          <cell r="AM269" t="str">
            <v>-</v>
          </cell>
          <cell r="AN269" t="str">
            <v>-</v>
          </cell>
          <cell r="AO269" t="str">
            <v>-</v>
          </cell>
          <cell r="AP269" t="str">
            <v>-</v>
          </cell>
          <cell r="AQ269" t="str">
            <v>-</v>
          </cell>
          <cell r="AR269" t="str">
            <v>-</v>
          </cell>
          <cell r="AS269" t="str">
            <v>-</v>
          </cell>
          <cell r="AT269" t="str">
            <v>-</v>
          </cell>
          <cell r="AU269" t="str">
            <v>-</v>
          </cell>
          <cell r="AV269" t="str">
            <v>-</v>
          </cell>
          <cell r="AW269" t="str">
            <v>-</v>
          </cell>
          <cell r="AX269" t="str">
            <v>-</v>
          </cell>
          <cell r="AY269" t="str">
            <v>-</v>
          </cell>
          <cell r="AZ269" t="str">
            <v>-</v>
          </cell>
          <cell r="BA269" t="str">
            <v>-</v>
          </cell>
          <cell r="BB269" t="str">
            <v>-</v>
          </cell>
          <cell r="BC269" t="str">
            <v>-</v>
          </cell>
          <cell r="BD269" t="str">
            <v>-</v>
          </cell>
          <cell r="BE269" t="str">
            <v>Bovespa</v>
          </cell>
          <cell r="BF269" t="str">
            <v>FII - Fundos de Investimento Imobiliário</v>
          </cell>
          <cell r="BG269">
            <v>0</v>
          </cell>
        </row>
        <row r="270">
          <cell r="G270" t="str">
            <v>ERPA11</v>
          </cell>
          <cell r="H270" t="str">
            <v>31469385000164</v>
          </cell>
          <cell r="I270" t="str">
            <v>Tradicional</v>
          </cell>
          <cell r="J270" t="str">
            <v>https://fnet.bm</v>
          </cell>
          <cell r="K270">
            <v>37.704918032999998</v>
          </cell>
          <cell r="L270" t="str">
            <v>-</v>
          </cell>
          <cell r="M270">
            <v>31.215695960000001</v>
          </cell>
          <cell r="N270">
            <v>38.485685082000003</v>
          </cell>
          <cell r="O270">
            <v>6.4289158823000001</v>
          </cell>
          <cell r="P270">
            <v>46036</v>
          </cell>
          <cell r="Q270">
            <v>65149.91532</v>
          </cell>
          <cell r="R270">
            <v>66702.773520000002</v>
          </cell>
          <cell r="S270">
            <v>-1552.8581999999999</v>
          </cell>
          <cell r="T270" t="str">
            <v>-</v>
          </cell>
          <cell r="U270">
            <v>130.06</v>
          </cell>
          <cell r="V270" t="str">
            <v>-</v>
          </cell>
          <cell r="W270">
            <v>46036</v>
          </cell>
          <cell r="X270">
            <v>119.14802656000001</v>
          </cell>
          <cell r="Y270" t="str">
            <v>-</v>
          </cell>
          <cell r="Z270">
            <v>46024</v>
          </cell>
          <cell r="AA270">
            <v>0.78549512003999999</v>
          </cell>
          <cell r="AB270">
            <v>46022</v>
          </cell>
          <cell r="AC270">
            <v>500.92200000000003</v>
          </cell>
          <cell r="AD270">
            <v>82941.209510000001</v>
          </cell>
          <cell r="AE270">
            <v>165.57709485999999</v>
          </cell>
          <cell r="AF270">
            <v>46030</v>
          </cell>
          <cell r="AG270">
            <v>8.2682487233999993</v>
          </cell>
          <cell r="AH270">
            <v>11.01</v>
          </cell>
          <cell r="AI270">
            <v>0.93</v>
          </cell>
          <cell r="AJ270" t="str">
            <v>-</v>
          </cell>
          <cell r="AK270" t="str">
            <v>-</v>
          </cell>
          <cell r="AL270">
            <v>6.4959349595000004</v>
          </cell>
          <cell r="AM270">
            <v>6.3814242305000004</v>
          </cell>
          <cell r="AN270">
            <v>6.4299405646999999</v>
          </cell>
          <cell r="AO270" t="str">
            <v>-</v>
          </cell>
          <cell r="AP270">
            <v>-18.941319302</v>
          </cell>
          <cell r="AQ270">
            <v>0</v>
          </cell>
          <cell r="AR270" t="str">
            <v>-</v>
          </cell>
          <cell r="AS270" t="str">
            <v>-</v>
          </cell>
          <cell r="AT270" t="str">
            <v>-</v>
          </cell>
          <cell r="AU270" t="str">
            <v>-</v>
          </cell>
          <cell r="AV270" t="str">
            <v>-</v>
          </cell>
          <cell r="AW270">
            <v>6.4959349595000004</v>
          </cell>
          <cell r="AX270">
            <v>-2.4574669185000002</v>
          </cell>
          <cell r="AY270">
            <v>6</v>
          </cell>
          <cell r="AZ270">
            <v>3</v>
          </cell>
          <cell r="BA270">
            <v>0.74704795566000004</v>
          </cell>
          <cell r="BB270" t="str">
            <v>-</v>
          </cell>
          <cell r="BC270" t="str">
            <v>-</v>
          </cell>
          <cell r="BD270" t="str">
            <v>-</v>
          </cell>
          <cell r="BE270" t="str">
            <v>Bovespa</v>
          </cell>
          <cell r="BF270" t="str">
            <v>FII - Fundos de Investimento Imobiliário</v>
          </cell>
          <cell r="BG270">
            <v>0.93</v>
          </cell>
        </row>
        <row r="271">
          <cell r="G271" t="str">
            <v>KEVE11</v>
          </cell>
          <cell r="H271" t="str">
            <v>32317313000164</v>
          </cell>
          <cell r="I271" t="str">
            <v>Tradicional</v>
          </cell>
          <cell r="J271" t="str">
            <v>https://fnet.bm</v>
          </cell>
          <cell r="K271">
            <v>44.262295082000001</v>
          </cell>
          <cell r="L271" t="str">
            <v>-</v>
          </cell>
          <cell r="M271">
            <v>26.841554559999999</v>
          </cell>
          <cell r="N271">
            <v>35.023717869000002</v>
          </cell>
          <cell r="O271">
            <v>24.308161176999999</v>
          </cell>
          <cell r="P271">
            <v>46041</v>
          </cell>
          <cell r="Q271">
            <v>103389.22096000001</v>
          </cell>
          <cell r="R271">
            <v>132777.28836000001</v>
          </cell>
          <cell r="S271">
            <v>-29388.067394999998</v>
          </cell>
          <cell r="T271">
            <v>699.99</v>
          </cell>
          <cell r="U271">
            <v>725</v>
          </cell>
          <cell r="V271">
            <v>96.550344827999993</v>
          </cell>
          <cell r="W271">
            <v>46030</v>
          </cell>
          <cell r="X271">
            <v>535.25217728999996</v>
          </cell>
          <cell r="Y271">
            <v>130.77760907999999</v>
          </cell>
          <cell r="Z271">
            <v>45708</v>
          </cell>
          <cell r="AA271">
            <v>1.7815586092</v>
          </cell>
          <cell r="AB271">
            <v>46022</v>
          </cell>
          <cell r="AC271">
            <v>147.70099711</v>
          </cell>
          <cell r="AD271">
            <v>58033.016949999997</v>
          </cell>
          <cell r="AE271">
            <v>392.90876896999998</v>
          </cell>
          <cell r="AF271">
            <v>46021</v>
          </cell>
          <cell r="AG271">
            <v>15.213445197</v>
          </cell>
          <cell r="AH271">
            <v>136.76278694999999</v>
          </cell>
          <cell r="AI271">
            <v>19.634261493</v>
          </cell>
          <cell r="AJ271">
            <v>7.6907692308</v>
          </cell>
          <cell r="AK271">
            <v>7.5836629382999998</v>
          </cell>
          <cell r="AL271">
            <v>4.3286885689999997</v>
          </cell>
          <cell r="AM271">
            <v>12.260146112999999</v>
          </cell>
          <cell r="AN271">
            <v>23.656531428000001</v>
          </cell>
          <cell r="AO271">
            <v>2.2830280088000001</v>
          </cell>
          <cell r="AP271">
            <v>-1.7147284386999999</v>
          </cell>
          <cell r="AQ271">
            <v>9.8868149636999991</v>
          </cell>
          <cell r="AR271">
            <v>637.01</v>
          </cell>
          <cell r="AS271">
            <v>91.484161002999997</v>
          </cell>
          <cell r="AT271">
            <v>58.442260294999997</v>
          </cell>
          <cell r="AU271">
            <v>2.2830280088000001</v>
          </cell>
          <cell r="AV271">
            <v>1.2746339959999999</v>
          </cell>
          <cell r="AW271">
            <v>12.414517553</v>
          </cell>
          <cell r="AX271">
            <v>-4.5113885189999996</v>
          </cell>
          <cell r="AY271">
            <v>8</v>
          </cell>
          <cell r="AZ271">
            <v>6</v>
          </cell>
          <cell r="BA271">
            <v>2.6179015323999999</v>
          </cell>
          <cell r="BB271" t="str">
            <v>-</v>
          </cell>
          <cell r="BC271" t="str">
            <v>-</v>
          </cell>
          <cell r="BD271" t="str">
            <v>-</v>
          </cell>
          <cell r="BE271" t="str">
            <v>Bovespa</v>
          </cell>
          <cell r="BF271" t="str">
            <v>FII - Fundos de Investimento Imobiliário</v>
          </cell>
          <cell r="BG271">
            <v>19.634261493</v>
          </cell>
        </row>
        <row r="272">
          <cell r="G272" t="str">
            <v>FLCR11</v>
          </cell>
          <cell r="H272" t="str">
            <v>33884145000151</v>
          </cell>
          <cell r="I272" t="str">
            <v>Tradicional</v>
          </cell>
          <cell r="J272" t="str">
            <v>https://fnet.bm</v>
          </cell>
          <cell r="K272">
            <v>100</v>
          </cell>
          <cell r="L272" t="str">
            <v>-</v>
          </cell>
          <cell r="M272">
            <v>75.544554680000005</v>
          </cell>
          <cell r="N272">
            <v>141.55897540999999</v>
          </cell>
          <cell r="O272">
            <v>186.05743118000001</v>
          </cell>
          <cell r="P272">
            <v>46041</v>
          </cell>
          <cell r="Q272">
            <v>71628.177880000003</v>
          </cell>
          <cell r="R272">
            <v>62175.560519999999</v>
          </cell>
          <cell r="S272">
            <v>9452.6173600000002</v>
          </cell>
          <cell r="T272">
            <v>95.27</v>
          </cell>
          <cell r="U272">
            <v>95.489989571999999</v>
          </cell>
          <cell r="V272">
            <v>99.769620278000005</v>
          </cell>
          <cell r="W272">
            <v>46021</v>
          </cell>
          <cell r="X272">
            <v>83.620982784999995</v>
          </cell>
          <cell r="Y272">
            <v>113.93073464</v>
          </cell>
          <cell r="Z272">
            <v>45694</v>
          </cell>
          <cell r="AA272">
            <v>1.0052408103999999</v>
          </cell>
          <cell r="AB272">
            <v>46022</v>
          </cell>
          <cell r="AC272">
            <v>751.84400000000005</v>
          </cell>
          <cell r="AD272">
            <v>71254.745269999999</v>
          </cell>
          <cell r="AE272">
            <v>94.773311046000003</v>
          </cell>
          <cell r="AF272">
            <v>46030</v>
          </cell>
          <cell r="AG272">
            <v>13.604402323</v>
          </cell>
          <cell r="AH272">
            <v>13.35</v>
          </cell>
          <cell r="AI272">
            <v>1.2</v>
          </cell>
          <cell r="AJ272">
            <v>-9.4379194616000001E-2</v>
          </cell>
          <cell r="AK272">
            <v>-0.2014854871</v>
          </cell>
          <cell r="AL272">
            <v>2.2762883589</v>
          </cell>
          <cell r="AM272">
            <v>3.5956304062000002</v>
          </cell>
          <cell r="AN272">
            <v>11.573867308000001</v>
          </cell>
          <cell r="AO272">
            <v>-0.23037972187</v>
          </cell>
          <cell r="AP272">
            <v>-13.797392558</v>
          </cell>
          <cell r="AQ272">
            <v>3.0057303492999998</v>
          </cell>
          <cell r="AR272">
            <v>92.49</v>
          </cell>
          <cell r="AS272" t="str">
            <v>-</v>
          </cell>
          <cell r="AT272" t="str">
            <v>-</v>
          </cell>
          <cell r="AU272">
            <v>-0.23037972187</v>
          </cell>
          <cell r="AV272">
            <v>-1.2387737346000001</v>
          </cell>
          <cell r="AW272">
            <v>1.8951661585999999</v>
          </cell>
          <cell r="AX272">
            <v>-0.23037972187</v>
          </cell>
          <cell r="AY272">
            <v>11</v>
          </cell>
          <cell r="AZ272">
            <v>2</v>
          </cell>
          <cell r="BA272">
            <v>1.2721297572000001</v>
          </cell>
          <cell r="BB272">
            <v>-0.18341253597000001</v>
          </cell>
          <cell r="BC272">
            <v>-6.9161442441000004E-2</v>
          </cell>
          <cell r="BD272">
            <v>-1.3657632671</v>
          </cell>
          <cell r="BE272" t="str">
            <v>Bovespa</v>
          </cell>
          <cell r="BF272" t="str">
            <v>FII - Fundos de Investimento Imobiliário</v>
          </cell>
          <cell r="BG272">
            <v>1.2</v>
          </cell>
        </row>
        <row r="273">
          <cell r="G273" t="str">
            <v>FGAA11</v>
          </cell>
          <cell r="H273" t="str">
            <v>42405905000191</v>
          </cell>
          <cell r="I273" t="str">
            <v>Tradicional</v>
          </cell>
          <cell r="J273" t="str">
            <v>https://fnet.bm</v>
          </cell>
          <cell r="K273">
            <v>100</v>
          </cell>
          <cell r="L273" t="str">
            <v>-</v>
          </cell>
          <cell r="M273">
            <v>1009.0930884000001</v>
          </cell>
          <cell r="N273">
            <v>924.38788934000002</v>
          </cell>
          <cell r="O273">
            <v>1048.8919347000001</v>
          </cell>
          <cell r="P273">
            <v>46041</v>
          </cell>
          <cell r="Q273">
            <v>411115.45487999998</v>
          </cell>
          <cell r="R273">
            <v>331799.46464000002</v>
          </cell>
          <cell r="S273">
            <v>79315.990239999999</v>
          </cell>
          <cell r="T273">
            <v>9.1199999999999992</v>
          </cell>
          <cell r="U273">
            <v>9.1888286334</v>
          </cell>
          <cell r="V273">
            <v>99.250953128999996</v>
          </cell>
          <cell r="W273">
            <v>46029</v>
          </cell>
          <cell r="X273">
            <v>6.0415421297999998</v>
          </cell>
          <cell r="Y273">
            <v>150.95483576999999</v>
          </cell>
          <cell r="Z273">
            <v>45678</v>
          </cell>
          <cell r="AA273">
            <v>0.96919602890000001</v>
          </cell>
          <cell r="AB273">
            <v>45930</v>
          </cell>
          <cell r="AC273">
            <v>45078.449000000001</v>
          </cell>
          <cell r="AD273">
            <v>424181.94319999998</v>
          </cell>
          <cell r="AE273">
            <v>9.4098610890999996</v>
          </cell>
          <cell r="AF273">
            <v>46030</v>
          </cell>
          <cell r="AG273">
            <v>19.157608696</v>
          </cell>
          <cell r="AH273">
            <v>1.41</v>
          </cell>
          <cell r="AI273">
            <v>0.12</v>
          </cell>
          <cell r="AJ273">
            <v>0.10976948397</v>
          </cell>
          <cell r="AK273">
            <v>2.6631914806999999E-3</v>
          </cell>
          <cell r="AL273">
            <v>3.9399745360999998</v>
          </cell>
          <cell r="AM273">
            <v>8.8860586429000001</v>
          </cell>
          <cell r="AN273">
            <v>50.134429054000002</v>
          </cell>
          <cell r="AO273">
            <v>1.8772187016999999</v>
          </cell>
          <cell r="AP273">
            <v>24.763169186999999</v>
          </cell>
          <cell r="AQ273">
            <v>1.3333333331999999</v>
          </cell>
          <cell r="AR273">
            <v>9</v>
          </cell>
          <cell r="AS273" t="str">
            <v>-</v>
          </cell>
          <cell r="AT273" t="str">
            <v>-</v>
          </cell>
          <cell r="AU273">
            <v>1.8772187016999999</v>
          </cell>
          <cell r="AV273">
            <v>0.86882468894999998</v>
          </cell>
          <cell r="AW273">
            <v>8.0200820524999994</v>
          </cell>
          <cell r="AX273">
            <v>9.0281909251999998E-2</v>
          </cell>
          <cell r="AY273">
            <v>12</v>
          </cell>
          <cell r="AZ273">
            <v>11</v>
          </cell>
          <cell r="BA273">
            <v>1.3498312711</v>
          </cell>
          <cell r="BB273">
            <v>3.5501434730999999</v>
          </cell>
          <cell r="BC273">
            <v>0.97675689135999999</v>
          </cell>
          <cell r="BD273">
            <v>22.916381495</v>
          </cell>
          <cell r="BE273" t="str">
            <v>Bovespa</v>
          </cell>
          <cell r="BF273" t="str">
            <v>FIAGRO-FII - Fundo de Investimento Imobiliário em Cadeias Agroindustriais</v>
          </cell>
          <cell r="BG273">
            <v>0.12</v>
          </cell>
        </row>
        <row r="274">
          <cell r="G274" t="str">
            <v>FAED11</v>
          </cell>
          <cell r="H274" t="str">
            <v>11179118000145</v>
          </cell>
          <cell r="I274" t="str">
            <v>Tradicional</v>
          </cell>
          <cell r="J274" t="str">
            <v>https://fnet.bm</v>
          </cell>
          <cell r="K274">
            <v>100</v>
          </cell>
          <cell r="L274" t="str">
            <v>-</v>
          </cell>
          <cell r="M274">
            <v>57.098076120000002</v>
          </cell>
          <cell r="N274">
            <v>55.225225246000001</v>
          </cell>
          <cell r="O274">
            <v>52.188645293999997</v>
          </cell>
          <cell r="P274">
            <v>46041</v>
          </cell>
          <cell r="Q274">
            <v>108647.79884</v>
          </cell>
          <cell r="R274">
            <v>95873.443190000005</v>
          </cell>
          <cell r="S274">
            <v>12774.35565</v>
          </cell>
          <cell r="T274">
            <v>156.91999999999999</v>
          </cell>
          <cell r="U274">
            <v>159.5</v>
          </cell>
          <cell r="V274">
            <v>98.382445141000005</v>
          </cell>
          <cell r="W274">
            <v>46037</v>
          </cell>
          <cell r="X274">
            <v>111.6461953</v>
          </cell>
          <cell r="Y274">
            <v>140.55113976000001</v>
          </cell>
          <cell r="Z274">
            <v>45686</v>
          </cell>
          <cell r="AA274">
            <v>0.70556601402999997</v>
          </cell>
          <cell r="AB274">
            <v>46022</v>
          </cell>
          <cell r="AC274">
            <v>692.37699999999995</v>
          </cell>
          <cell r="AD274">
            <v>153986.72368</v>
          </cell>
          <cell r="AE274">
            <v>222.40300253000001</v>
          </cell>
          <cell r="AF274">
            <v>46030</v>
          </cell>
          <cell r="AG274">
            <v>14.445521552000001</v>
          </cell>
          <cell r="AH274">
            <v>20.002713694000001</v>
          </cell>
          <cell r="AI274">
            <v>1.74803464</v>
          </cell>
          <cell r="AJ274">
            <v>0.77708560784000003</v>
          </cell>
          <cell r="AK274">
            <v>0.66997931534999999</v>
          </cell>
          <cell r="AL274">
            <v>5.2978139763999996</v>
          </cell>
          <cell r="AM274">
            <v>11.17500749</v>
          </cell>
          <cell r="AN274">
            <v>30.228289387</v>
          </cell>
          <cell r="AO274">
            <v>2.7947828389999998</v>
          </cell>
          <cell r="AP274">
            <v>4.8570295199000002</v>
          </cell>
          <cell r="AQ274">
            <v>2.4951012409</v>
          </cell>
          <cell r="AR274">
            <v>153.1</v>
          </cell>
          <cell r="AS274">
            <v>49.472468800999998</v>
          </cell>
          <cell r="AT274">
            <v>16.430568093000002</v>
          </cell>
          <cell r="AU274">
            <v>2.7947828389999998</v>
          </cell>
          <cell r="AV274">
            <v>1.7863888263000001</v>
          </cell>
          <cell r="AW274">
            <v>8.3179676596000007</v>
          </cell>
          <cell r="AX274">
            <v>-1.6936737783</v>
          </cell>
          <cell r="AY274">
            <v>9</v>
          </cell>
          <cell r="AZ274">
            <v>6</v>
          </cell>
          <cell r="BA274">
            <v>1.1597894374</v>
          </cell>
          <cell r="BB274">
            <v>1.8248143387</v>
          </cell>
          <cell r="BC274">
            <v>0.29875646769000003</v>
          </cell>
          <cell r="BD274">
            <v>20.144420140000001</v>
          </cell>
          <cell r="BE274" t="str">
            <v>Bovespa</v>
          </cell>
          <cell r="BF274" t="str">
            <v>FII - Fundos de Investimento Imobiliário</v>
          </cell>
          <cell r="BG274">
            <v>1.74803464</v>
          </cell>
        </row>
        <row r="275">
          <cell r="G275" t="str">
            <v>CEOC11</v>
          </cell>
          <cell r="H275" t="str">
            <v>15799397000109</v>
          </cell>
          <cell r="I275" t="str">
            <v>Tradicional</v>
          </cell>
          <cell r="J275" t="str">
            <v>https://fnet.bm</v>
          </cell>
          <cell r="K275">
            <v>100</v>
          </cell>
          <cell r="L275" t="str">
            <v>-</v>
          </cell>
          <cell r="M275">
            <v>31.607718519999999</v>
          </cell>
          <cell r="N275">
            <v>32.618536720999998</v>
          </cell>
          <cell r="O275">
            <v>54.473973528999998</v>
          </cell>
          <cell r="P275">
            <v>46041</v>
          </cell>
          <cell r="Q275">
            <v>82795.737599999993</v>
          </cell>
          <cell r="R275">
            <v>70594.260479999997</v>
          </cell>
          <cell r="S275">
            <v>12201.47712</v>
          </cell>
          <cell r="T275">
            <v>45.6</v>
          </cell>
          <cell r="U275">
            <v>45.6</v>
          </cell>
          <cell r="V275">
            <v>100</v>
          </cell>
          <cell r="W275">
            <v>46041</v>
          </cell>
          <cell r="X275">
            <v>32.851098258</v>
          </cell>
          <cell r="Y275">
            <v>138.80814468</v>
          </cell>
          <cell r="Z275">
            <v>45687</v>
          </cell>
          <cell r="AA275">
            <v>0.62624630445999996</v>
          </cell>
          <cell r="AB275">
            <v>46022</v>
          </cell>
          <cell r="AC275">
            <v>1815.6959999999999</v>
          </cell>
          <cell r="AD275">
            <v>132209.54281000001</v>
          </cell>
          <cell r="AE275">
            <v>72.814800942000005</v>
          </cell>
          <cell r="AF275">
            <v>46030</v>
          </cell>
          <cell r="AG275">
            <v>14.655373347999999</v>
          </cell>
          <cell r="AH275">
            <v>5.6980091579999996</v>
          </cell>
          <cell r="AI275">
            <v>0.50660982799999998</v>
          </cell>
          <cell r="AJ275">
            <v>4.3878894212000003E-2</v>
          </cell>
          <cell r="AK275">
            <v>-6.3227398276999996E-2</v>
          </cell>
          <cell r="AL275">
            <v>2.8563241371000001</v>
          </cell>
          <cell r="AM275">
            <v>6.5653639007000004</v>
          </cell>
          <cell r="AN275">
            <v>34.381135954000001</v>
          </cell>
          <cell r="AO275">
            <v>0.13135746067000001</v>
          </cell>
          <cell r="AP275">
            <v>9.0098760875000004</v>
          </cell>
          <cell r="AQ275">
            <v>1.5364061457</v>
          </cell>
          <cell r="AR275">
            <v>44.91</v>
          </cell>
          <cell r="AS275">
            <v>15.365724986</v>
          </cell>
          <cell r="AT275">
            <v>-17.676175722</v>
          </cell>
          <cell r="AU275">
            <v>0.13135746067000001</v>
          </cell>
          <cell r="AV275">
            <v>-0.87703655207999998</v>
          </cell>
          <cell r="AW275">
            <v>9.2555569689000006</v>
          </cell>
          <cell r="AX275">
            <v>-1.9782842609</v>
          </cell>
          <cell r="AY275">
            <v>10</v>
          </cell>
          <cell r="AZ275">
            <v>7</v>
          </cell>
          <cell r="BA275">
            <v>1.1300687665</v>
          </cell>
          <cell r="BB275">
            <v>1.8447044144</v>
          </cell>
          <cell r="BC275">
            <v>0.28036259318000001</v>
          </cell>
          <cell r="BD275">
            <v>20.367078687999999</v>
          </cell>
          <cell r="BE275" t="str">
            <v>Bovespa</v>
          </cell>
          <cell r="BF275" t="str">
            <v>FII - Fundos de Investimento Imobiliário</v>
          </cell>
          <cell r="BG275">
            <v>0.50660982799999998</v>
          </cell>
        </row>
        <row r="276">
          <cell r="G276" t="str">
            <v>EDGA11</v>
          </cell>
          <cell r="H276" t="str">
            <v>15333306000137</v>
          </cell>
          <cell r="I276" t="str">
            <v>Tradicional</v>
          </cell>
          <cell r="J276" t="str">
            <v>https://fnet.bm</v>
          </cell>
          <cell r="K276">
            <v>100</v>
          </cell>
          <cell r="L276" t="str">
            <v>-</v>
          </cell>
          <cell r="M276">
            <v>17.890385760000001</v>
          </cell>
          <cell r="N276">
            <v>29.189574262000001</v>
          </cell>
          <cell r="O276">
            <v>15.612645294</v>
          </cell>
          <cell r="P276">
            <v>46041</v>
          </cell>
          <cell r="Q276">
            <v>51577.104149999999</v>
          </cell>
          <cell r="R276">
            <v>60382.951200000003</v>
          </cell>
          <cell r="S276">
            <v>-8805.8470500000003</v>
          </cell>
          <cell r="T276">
            <v>13.53</v>
          </cell>
          <cell r="U276">
            <v>17.376326562999999</v>
          </cell>
          <cell r="V276">
            <v>77.864558721999998</v>
          </cell>
          <cell r="W276">
            <v>45811</v>
          </cell>
          <cell r="X276">
            <v>13.26</v>
          </cell>
          <cell r="Y276">
            <v>102.03619909</v>
          </cell>
          <cell r="Z276">
            <v>46038</v>
          </cell>
          <cell r="AA276">
            <v>0.30040025208999999</v>
          </cell>
          <cell r="AB276">
            <v>46022</v>
          </cell>
          <cell r="AC276">
            <v>3812.0549999999998</v>
          </cell>
          <cell r="AD276">
            <v>171694.61008000001</v>
          </cell>
          <cell r="AE276">
            <v>45.039908941999997</v>
          </cell>
          <cell r="AF276">
            <v>45982</v>
          </cell>
          <cell r="AG276">
            <v>3.7131602903999998</v>
          </cell>
          <cell r="AH276">
            <v>0.58816458999999999</v>
          </cell>
          <cell r="AI276">
            <v>0</v>
          </cell>
          <cell r="AJ276">
            <v>2.0361990950000002</v>
          </cell>
          <cell r="AK276">
            <v>1.9290928025</v>
          </cell>
          <cell r="AL276">
            <v>-1.74291939</v>
          </cell>
          <cell r="AM276">
            <v>-9.6528029477999997</v>
          </cell>
          <cell r="AN276">
            <v>-11.456239736000001</v>
          </cell>
          <cell r="AO276">
            <v>-1.0964912281000001</v>
          </cell>
          <cell r="AP276">
            <v>-36.827499603</v>
          </cell>
          <cell r="AQ276">
            <v>-1.9565217392000001</v>
          </cell>
          <cell r="AR276">
            <v>13.8</v>
          </cell>
          <cell r="AS276">
            <v>-42.634173535999999</v>
          </cell>
          <cell r="AT276">
            <v>-75.676074244000006</v>
          </cell>
          <cell r="AU276">
            <v>-1.0964912281000001</v>
          </cell>
          <cell r="AV276">
            <v>-2.1048852407999998</v>
          </cell>
          <cell r="AW276">
            <v>3.4254971832000001</v>
          </cell>
          <cell r="AX276">
            <v>-11.151515151</v>
          </cell>
          <cell r="AY276">
            <v>5</v>
          </cell>
          <cell r="AZ276">
            <v>3</v>
          </cell>
          <cell r="BA276">
            <v>0</v>
          </cell>
          <cell r="BB276">
            <v>-1.4154217054</v>
          </cell>
          <cell r="BC276">
            <v>0.65085950747999999</v>
          </cell>
          <cell r="BD276">
            <v>-34.372650210000003</v>
          </cell>
          <cell r="BE276" t="str">
            <v>Bovespa</v>
          </cell>
          <cell r="BF276" t="str">
            <v>FII - Fundos de Investimento Imobiliário</v>
          </cell>
          <cell r="BG276">
            <v>0</v>
          </cell>
        </row>
        <row r="277">
          <cell r="G277" t="str">
            <v>HCRI11</v>
          </cell>
          <cell r="H277" t="str">
            <v>04066582000160</v>
          </cell>
          <cell r="I277" t="str">
            <v>Tradicional</v>
          </cell>
          <cell r="J277" t="str">
            <v>https://fnet.bm</v>
          </cell>
          <cell r="K277">
            <v>100</v>
          </cell>
          <cell r="L277" t="str">
            <v>-</v>
          </cell>
          <cell r="M277">
            <v>34.667098559999999</v>
          </cell>
          <cell r="N277">
            <v>43.361278196999997</v>
          </cell>
          <cell r="O277">
            <v>33.090272941000002</v>
          </cell>
          <cell r="P277">
            <v>46041</v>
          </cell>
          <cell r="Q277">
            <v>63000</v>
          </cell>
          <cell r="R277">
            <v>51628</v>
          </cell>
          <cell r="S277">
            <v>11372</v>
          </cell>
          <cell r="T277">
            <v>315</v>
          </cell>
          <cell r="U277">
            <v>328.88</v>
          </cell>
          <cell r="V277">
            <v>95.779615664999994</v>
          </cell>
          <cell r="W277">
            <v>46037</v>
          </cell>
          <cell r="X277">
            <v>176.47820902000001</v>
          </cell>
          <cell r="Y277">
            <v>178.49229191000001</v>
          </cell>
          <cell r="Z277">
            <v>45695</v>
          </cell>
          <cell r="AA277">
            <v>1.1404337143000001</v>
          </cell>
          <cell r="AB277">
            <v>46022</v>
          </cell>
          <cell r="AC277">
            <v>200</v>
          </cell>
          <cell r="AD277">
            <v>55242.140959999997</v>
          </cell>
          <cell r="AE277">
            <v>276.21070479999997</v>
          </cell>
          <cell r="AF277">
            <v>46035</v>
          </cell>
          <cell r="AG277">
            <v>20.322253176</v>
          </cell>
          <cell r="AH277">
            <v>52.459864349</v>
          </cell>
          <cell r="AI277">
            <v>3.3184122989999998</v>
          </cell>
          <cell r="AJ277">
            <v>1.6161811670999999</v>
          </cell>
          <cell r="AK277">
            <v>1.5090748746</v>
          </cell>
          <cell r="AL277">
            <v>13.296449151999999</v>
          </cell>
          <cell r="AM277">
            <v>30.035512051000001</v>
          </cell>
          <cell r="AN277">
            <v>48.545359382999997</v>
          </cell>
          <cell r="AO277">
            <v>11.776919499</v>
          </cell>
          <cell r="AP277">
            <v>23.174099515999998</v>
          </cell>
          <cell r="AQ277">
            <v>3.0667946899</v>
          </cell>
          <cell r="AR277">
            <v>305.62704597999999</v>
          </cell>
          <cell r="AS277">
            <v>18.968563789000001</v>
          </cell>
          <cell r="AT277">
            <v>-14.073336919000001</v>
          </cell>
          <cell r="AU277">
            <v>11.776919499</v>
          </cell>
          <cell r="AV277">
            <v>10.768525486</v>
          </cell>
          <cell r="AW277">
            <v>11.776919499</v>
          </cell>
          <cell r="AX277">
            <v>-1.7229145824000001</v>
          </cell>
          <cell r="AY277">
            <v>9</v>
          </cell>
          <cell r="AZ277">
            <v>8</v>
          </cell>
          <cell r="BA277">
            <v>1.1809296438000001</v>
          </cell>
          <cell r="BB277">
            <v>1.2196479118000001</v>
          </cell>
          <cell r="BC277">
            <v>-0.34086103092999998</v>
          </cell>
          <cell r="BD277">
            <v>53.563541229000002</v>
          </cell>
          <cell r="BE277" t="str">
            <v>Bovespa</v>
          </cell>
          <cell r="BF277" t="str">
            <v>FII - Fundos de Investimento Imobiliário</v>
          </cell>
          <cell r="BG277">
            <v>3.3184122989999998</v>
          </cell>
        </row>
        <row r="278">
          <cell r="G278" t="str">
            <v>NSLU11</v>
          </cell>
          <cell r="H278" t="str">
            <v>08014513000163</v>
          </cell>
          <cell r="I278" t="str">
            <v>Tradicional</v>
          </cell>
          <cell r="J278" t="str">
            <v>https://fnet.bm</v>
          </cell>
          <cell r="K278">
            <v>100</v>
          </cell>
          <cell r="L278" t="str">
            <v>-</v>
          </cell>
          <cell r="M278">
            <v>248.68946664000001</v>
          </cell>
          <cell r="N278">
            <v>318.42722312000001</v>
          </cell>
          <cell r="O278">
            <v>122.14117705</v>
          </cell>
          <cell r="P278">
            <v>46041</v>
          </cell>
          <cell r="Q278">
            <v>268977.62228000001</v>
          </cell>
          <cell r="R278">
            <v>193967.03427999999</v>
          </cell>
          <cell r="S278">
            <v>75010.588000000003</v>
          </cell>
          <cell r="T278">
            <v>207.98</v>
          </cell>
          <cell r="U278">
            <v>215.4746088</v>
          </cell>
          <cell r="V278">
            <v>96.521813480000006</v>
          </cell>
          <cell r="W278">
            <v>46020</v>
          </cell>
          <cell r="X278">
            <v>122.00104056000001</v>
          </cell>
          <cell r="Y278">
            <v>170.47395582999999</v>
          </cell>
          <cell r="Z278">
            <v>45692</v>
          </cell>
          <cell r="AA278">
            <v>1.2005468829999999</v>
          </cell>
          <cell r="AB278">
            <v>46022</v>
          </cell>
          <cell r="AC278">
            <v>1293.2860000000001</v>
          </cell>
          <cell r="AD278">
            <v>224045.91282</v>
          </cell>
          <cell r="AE278">
            <v>173.23771604000001</v>
          </cell>
          <cell r="AF278">
            <v>46021</v>
          </cell>
          <cell r="AG278">
            <v>18.274848982000002</v>
          </cell>
          <cell r="AH278">
            <v>27.408618503</v>
          </cell>
          <cell r="AI278">
            <v>1.37</v>
          </cell>
          <cell r="AJ278">
            <v>0.52199130022999995</v>
          </cell>
          <cell r="AK278">
            <v>0.41488500773999998</v>
          </cell>
          <cell r="AL278">
            <v>1.2762145122999999</v>
          </cell>
          <cell r="AM278">
            <v>6.8315530550999997</v>
          </cell>
          <cell r="AN278">
            <v>60.923539879000003</v>
          </cell>
          <cell r="AO278">
            <v>-3.0983553091</v>
          </cell>
          <cell r="AP278">
            <v>35.552280011999997</v>
          </cell>
          <cell r="AQ278">
            <v>0.47828397509999998</v>
          </cell>
          <cell r="AR278">
            <v>206.99</v>
          </cell>
          <cell r="AS278">
            <v>23.097249646000002</v>
          </cell>
          <cell r="AT278">
            <v>-9.9446510621000002</v>
          </cell>
          <cell r="AU278">
            <v>-3.0983553091</v>
          </cell>
          <cell r="AV278">
            <v>-4.1067493217999997</v>
          </cell>
          <cell r="AW278">
            <v>16.815772977999998</v>
          </cell>
          <cell r="AX278">
            <v>-3.0983553091</v>
          </cell>
          <cell r="AY278">
            <v>10</v>
          </cell>
          <cell r="AZ278">
            <v>8</v>
          </cell>
          <cell r="BA278">
            <v>0.66289253399000003</v>
          </cell>
          <cell r="BB278">
            <v>2.0589038671000002</v>
          </cell>
          <cell r="BC278">
            <v>0.57266237254999997</v>
          </cell>
          <cell r="BD278">
            <v>46.136382457000003</v>
          </cell>
          <cell r="BE278" t="str">
            <v>Bovespa</v>
          </cell>
          <cell r="BF278" t="str">
            <v>FII - Fundos de Investimento Imobiliário</v>
          </cell>
          <cell r="BG278">
            <v>1.37</v>
          </cell>
        </row>
        <row r="279">
          <cell r="G279" t="str">
            <v>CXCE11</v>
          </cell>
          <cell r="H279" t="str">
            <v>10991914000115</v>
          </cell>
          <cell r="I279" t="str">
            <v>Tradicional</v>
          </cell>
          <cell r="J279" t="str">
            <v>https://fnet.bm</v>
          </cell>
          <cell r="K279">
            <v>100</v>
          </cell>
          <cell r="L279" t="str">
            <v>-</v>
          </cell>
          <cell r="M279">
            <v>15.988080719999999</v>
          </cell>
          <cell r="N279">
            <v>18.455727212999999</v>
          </cell>
          <cell r="O279">
            <v>30.200161765000001</v>
          </cell>
          <cell r="P279">
            <v>46041</v>
          </cell>
          <cell r="Q279">
            <v>69631.417499999996</v>
          </cell>
          <cell r="R279">
            <v>66479.589500000002</v>
          </cell>
          <cell r="S279">
            <v>3151.828</v>
          </cell>
          <cell r="T279">
            <v>40.65</v>
          </cell>
          <cell r="U279">
            <v>41.3</v>
          </cell>
          <cell r="V279">
            <v>98.426150121000006</v>
          </cell>
          <cell r="W279">
            <v>46028</v>
          </cell>
          <cell r="X279">
            <v>33.076462995</v>
          </cell>
          <cell r="Y279">
            <v>122.89705825999999</v>
          </cell>
          <cell r="Z279">
            <v>45679</v>
          </cell>
          <cell r="AA279">
            <v>0.64550483567000005</v>
          </cell>
          <cell r="AB279">
            <v>46022</v>
          </cell>
          <cell r="AC279">
            <v>1712.95</v>
          </cell>
          <cell r="AD279">
            <v>107871.25619</v>
          </cell>
          <cell r="AE279">
            <v>62.973966660000002</v>
          </cell>
          <cell r="AF279">
            <v>46021</v>
          </cell>
          <cell r="AG279">
            <v>13.989846432</v>
          </cell>
          <cell r="AH279">
            <v>5.4294594003999999</v>
          </cell>
          <cell r="AI279">
            <v>0.47793339559999998</v>
          </cell>
          <cell r="AJ279">
            <v>-0.31878371756000001</v>
          </cell>
          <cell r="AK279">
            <v>-0.42589001004999999</v>
          </cell>
          <cell r="AL279">
            <v>0.53756056258999996</v>
          </cell>
          <cell r="AM279">
            <v>4.7292699193000001</v>
          </cell>
          <cell r="AN279">
            <v>20.078754175</v>
          </cell>
          <cell r="AO279">
            <v>0.41483404802000001</v>
          </cell>
          <cell r="AP279">
            <v>-5.2925056915999997</v>
          </cell>
          <cell r="AQ279">
            <v>0.66864784549</v>
          </cell>
          <cell r="AR279">
            <v>40.380000000000003</v>
          </cell>
          <cell r="AS279">
            <v>-24.602026337000002</v>
          </cell>
          <cell r="AT279">
            <v>-57.643927046000002</v>
          </cell>
          <cell r="AU279">
            <v>0.41483404802000001</v>
          </cell>
          <cell r="AV279">
            <v>-0.59355996472999994</v>
          </cell>
          <cell r="AW279">
            <v>5.3621985190999997</v>
          </cell>
          <cell r="AX279">
            <v>-2.2128412501999999</v>
          </cell>
          <cell r="AY279">
            <v>10</v>
          </cell>
          <cell r="AZ279">
            <v>5</v>
          </cell>
          <cell r="BA279">
            <v>1.1682556725</v>
          </cell>
          <cell r="BB279">
            <v>0.71190780521999997</v>
          </cell>
          <cell r="BC279">
            <v>0.32344148687000002</v>
          </cell>
          <cell r="BD279">
            <v>4.9429313715000003</v>
          </cell>
          <cell r="BE279" t="str">
            <v>Bovespa</v>
          </cell>
          <cell r="BF279" t="str">
            <v>FII - Fundos de Investimento Imobiliário</v>
          </cell>
          <cell r="BG279">
            <v>0.47793339559999998</v>
          </cell>
        </row>
        <row r="280">
          <cell r="G280" t="str">
            <v>IDUA11</v>
          </cell>
          <cell r="H280" t="str">
            <v>52324762000147</v>
          </cell>
          <cell r="I280" t="str">
            <v>Tradicional</v>
          </cell>
          <cell r="J280" t="str">
            <v>https://fnet.bm</v>
          </cell>
          <cell r="K280">
            <v>0</v>
          </cell>
          <cell r="L280" t="str">
            <v>-</v>
          </cell>
          <cell r="M280">
            <v>0</v>
          </cell>
          <cell r="N280">
            <v>0</v>
          </cell>
          <cell r="O280">
            <v>0</v>
          </cell>
          <cell r="P280">
            <v>45259</v>
          </cell>
          <cell r="Q280" t="str">
            <v>-</v>
          </cell>
          <cell r="R280" t="str">
            <v>-</v>
          </cell>
          <cell r="S280" t="str">
            <v>-</v>
          </cell>
          <cell r="T280" t="str">
            <v>-</v>
          </cell>
          <cell r="U280" t="str">
            <v>-</v>
          </cell>
          <cell r="V280" t="str">
            <v>-</v>
          </cell>
          <cell r="W280" t="str">
            <v>-</v>
          </cell>
          <cell r="X280" t="str">
            <v>-</v>
          </cell>
          <cell r="Y280" t="str">
            <v>-</v>
          </cell>
          <cell r="Z280" t="str">
            <v>-</v>
          </cell>
          <cell r="AA280" t="str">
            <v>-</v>
          </cell>
          <cell r="AB280">
            <v>46022</v>
          </cell>
          <cell r="AC280">
            <v>402.31099999999998</v>
          </cell>
          <cell r="AD280">
            <v>24294.417000000001</v>
          </cell>
          <cell r="AE280">
            <v>60.387155708000002</v>
          </cell>
          <cell r="AF280">
            <v>46010</v>
          </cell>
          <cell r="AG280" t="str">
            <v>-</v>
          </cell>
          <cell r="AH280">
            <v>9.3638433760000002</v>
          </cell>
          <cell r="AI280">
            <v>0.50341162800000006</v>
          </cell>
          <cell r="AJ280" t="str">
            <v>-</v>
          </cell>
          <cell r="AK280" t="str">
            <v>-</v>
          </cell>
          <cell r="AL280" t="str">
            <v>-</v>
          </cell>
          <cell r="AM280" t="str">
            <v>-</v>
          </cell>
          <cell r="AN280" t="str">
            <v>-</v>
          </cell>
          <cell r="AO280" t="str">
            <v>-</v>
          </cell>
          <cell r="AP280" t="str">
            <v>-</v>
          </cell>
          <cell r="AQ280" t="str">
            <v>-</v>
          </cell>
          <cell r="AR280" t="str">
            <v>-</v>
          </cell>
          <cell r="AS280" t="str">
            <v>-</v>
          </cell>
          <cell r="AT280" t="str">
            <v>-</v>
          </cell>
          <cell r="AU280" t="str">
            <v>-</v>
          </cell>
          <cell r="AV280" t="str">
            <v>-</v>
          </cell>
          <cell r="AW280" t="str">
            <v>-</v>
          </cell>
          <cell r="AX280" t="str">
            <v>-</v>
          </cell>
          <cell r="AY280" t="str">
            <v>-</v>
          </cell>
          <cell r="AZ280" t="str">
            <v>-</v>
          </cell>
          <cell r="BA280" t="str">
            <v>-</v>
          </cell>
          <cell r="BB280" t="str">
            <v>-</v>
          </cell>
          <cell r="BC280" t="str">
            <v>-</v>
          </cell>
          <cell r="BD280" t="str">
            <v>-</v>
          </cell>
          <cell r="BE280" t="str">
            <v>Bovespa</v>
          </cell>
          <cell r="BF280" t="str">
            <v>FII - Fundos de Investimento Imobiliário</v>
          </cell>
          <cell r="BG280">
            <v>0</v>
          </cell>
        </row>
        <row r="281">
          <cell r="G281" t="str">
            <v>HUCG11</v>
          </cell>
          <cell r="H281" t="str">
            <v>39347413000182</v>
          </cell>
          <cell r="I281" t="str">
            <v>Tradicional</v>
          </cell>
          <cell r="J281" t="str">
            <v>https://fnet.bm</v>
          </cell>
          <cell r="K281">
            <v>83.606557377000001</v>
          </cell>
          <cell r="L281" t="str">
            <v>-</v>
          </cell>
          <cell r="M281">
            <v>1.76141536</v>
          </cell>
          <cell r="N281">
            <v>3.1231578688999999</v>
          </cell>
          <cell r="O281">
            <v>2.6045423528999998</v>
          </cell>
          <cell r="P281">
            <v>46038</v>
          </cell>
          <cell r="Q281">
            <v>112200</v>
          </cell>
          <cell r="R281">
            <v>112200</v>
          </cell>
          <cell r="S281">
            <v>0</v>
          </cell>
          <cell r="T281">
            <v>100</v>
          </cell>
          <cell r="U281">
            <v>111.98620268000001</v>
          </cell>
          <cell r="V281">
            <v>89.296714778999998</v>
          </cell>
          <cell r="W281">
            <v>45819</v>
          </cell>
          <cell r="X281">
            <v>80.155364410000004</v>
          </cell>
          <cell r="Y281">
            <v>124.75771364000001</v>
          </cell>
          <cell r="Z281">
            <v>45905</v>
          </cell>
          <cell r="AA281">
            <v>0.78106227817999996</v>
          </cell>
          <cell r="AB281">
            <v>46022</v>
          </cell>
          <cell r="AC281">
            <v>1122</v>
          </cell>
          <cell r="AD281">
            <v>143650.51691000001</v>
          </cell>
          <cell r="AE281">
            <v>128.03076372999999</v>
          </cell>
          <cell r="AF281">
            <v>46021</v>
          </cell>
          <cell r="AG281">
            <v>4.12</v>
          </cell>
          <cell r="AH281">
            <v>4.12</v>
          </cell>
          <cell r="AI281">
            <v>0.74</v>
          </cell>
          <cell r="AJ281" t="str">
            <v>-</v>
          </cell>
          <cell r="AK281" t="str">
            <v>-</v>
          </cell>
          <cell r="AL281">
            <v>15.890757912</v>
          </cell>
          <cell r="AM281">
            <v>20.532568164000001</v>
          </cell>
          <cell r="AN281">
            <v>4.6021716925999998</v>
          </cell>
          <cell r="AO281">
            <v>14.613180515</v>
          </cell>
          <cell r="AP281">
            <v>-20.769088174</v>
          </cell>
          <cell r="AQ281">
            <v>1.0001000191E-2</v>
          </cell>
          <cell r="AR281">
            <v>99.99</v>
          </cell>
          <cell r="AS281" t="str">
            <v>-</v>
          </cell>
          <cell r="AT281" t="str">
            <v>-</v>
          </cell>
          <cell r="AU281">
            <v>14.613180515</v>
          </cell>
          <cell r="AV281">
            <v>13.604786503</v>
          </cell>
          <cell r="AW281">
            <v>14.613180515</v>
          </cell>
          <cell r="AX281">
            <v>-13.24662813</v>
          </cell>
          <cell r="AY281">
            <v>7</v>
          </cell>
          <cell r="AZ281">
            <v>5</v>
          </cell>
          <cell r="BA281">
            <v>0.78807241747000001</v>
          </cell>
          <cell r="BB281">
            <v>0.19845163984</v>
          </cell>
          <cell r="BC281">
            <v>-1.5024204997999999</v>
          </cell>
          <cell r="BD281">
            <v>29.991440086000001</v>
          </cell>
          <cell r="BE281" t="str">
            <v>Bovespa</v>
          </cell>
          <cell r="BF281" t="str">
            <v>FII - Fundos de Investimento Imobiliário</v>
          </cell>
          <cell r="BG281">
            <v>0.74</v>
          </cell>
        </row>
        <row r="282">
          <cell r="G282" t="str">
            <v>BLUE11</v>
          </cell>
          <cell r="H282" t="str">
            <v>16685929000131</v>
          </cell>
          <cell r="I282" t="str">
            <v>Tradicional</v>
          </cell>
          <cell r="J282" t="str">
            <v>https://fnet.bm</v>
          </cell>
          <cell r="K282">
            <v>27.868852458999999</v>
          </cell>
          <cell r="L282" t="str">
            <v>-</v>
          </cell>
          <cell r="M282" t="str">
            <v>-</v>
          </cell>
          <cell r="N282">
            <v>1.7174021311000001</v>
          </cell>
          <cell r="O282">
            <v>3.2158823529</v>
          </cell>
          <cell r="P282">
            <v>46024</v>
          </cell>
          <cell r="Q282">
            <v>183309</v>
          </cell>
          <cell r="R282" t="str">
            <v>-</v>
          </cell>
          <cell r="S282" t="str">
            <v>-</v>
          </cell>
          <cell r="T282" t="str">
            <v>-</v>
          </cell>
          <cell r="U282" t="str">
            <v>-</v>
          </cell>
          <cell r="V282" t="str">
            <v>-</v>
          </cell>
          <cell r="W282" t="str">
            <v>-</v>
          </cell>
          <cell r="X282" t="str">
            <v>-</v>
          </cell>
          <cell r="Y282" t="str">
            <v>-</v>
          </cell>
          <cell r="Z282" t="str">
            <v>-</v>
          </cell>
          <cell r="AA282">
            <v>0.38771434564000001</v>
          </cell>
          <cell r="AB282">
            <v>46022</v>
          </cell>
          <cell r="AC282">
            <v>872.9</v>
          </cell>
          <cell r="AD282">
            <v>472793.95786999998</v>
          </cell>
          <cell r="AE282">
            <v>541.63587796000002</v>
          </cell>
          <cell r="AF282" t="str">
            <v>-</v>
          </cell>
          <cell r="AG282" t="str">
            <v>-</v>
          </cell>
          <cell r="AH282" t="str">
            <v>-</v>
          </cell>
          <cell r="AI282">
            <v>0</v>
          </cell>
          <cell r="AJ282" t="str">
            <v>-</v>
          </cell>
          <cell r="AK282" t="str">
            <v>-</v>
          </cell>
          <cell r="AL282" t="str">
            <v>-</v>
          </cell>
          <cell r="AM282" t="str">
            <v>-</v>
          </cell>
          <cell r="AN282" t="str">
            <v>-</v>
          </cell>
          <cell r="AO282" t="str">
            <v>-</v>
          </cell>
          <cell r="AP282" t="str">
            <v>-</v>
          </cell>
          <cell r="AQ282" t="str">
            <v>-</v>
          </cell>
          <cell r="AR282" t="str">
            <v>-</v>
          </cell>
          <cell r="AS282" t="str">
            <v>-</v>
          </cell>
          <cell r="AT282" t="str">
            <v>-</v>
          </cell>
          <cell r="AU282" t="str">
            <v>-</v>
          </cell>
          <cell r="AV282" t="str">
            <v>-</v>
          </cell>
          <cell r="AW282">
            <v>40</v>
          </cell>
          <cell r="AX282">
            <v>-36.433121018999998</v>
          </cell>
          <cell r="AY282" t="str">
            <v>-</v>
          </cell>
          <cell r="AZ282" t="str">
            <v>-</v>
          </cell>
          <cell r="BA282">
            <v>0</v>
          </cell>
          <cell r="BB282" t="str">
            <v>-</v>
          </cell>
          <cell r="BC282" t="str">
            <v>-</v>
          </cell>
          <cell r="BD282" t="str">
            <v>-</v>
          </cell>
          <cell r="BE282" t="str">
            <v>Bovespa</v>
          </cell>
          <cell r="BF282" t="str">
            <v>FII - Fundos de Investimento Imobiliário</v>
          </cell>
          <cell r="BG282">
            <v>0</v>
          </cell>
        </row>
        <row r="283">
          <cell r="G283" t="str">
            <v>FMOF11</v>
          </cell>
          <cell r="H283" t="str">
            <v>01633741000172</v>
          </cell>
          <cell r="I283" t="str">
            <v>Tradicional</v>
          </cell>
          <cell r="J283" t="str">
            <v>https://fnet.bm</v>
          </cell>
          <cell r="K283">
            <v>100</v>
          </cell>
          <cell r="L283" t="str">
            <v>-</v>
          </cell>
          <cell r="M283">
            <v>135.80066328000001</v>
          </cell>
          <cell r="N283">
            <v>3.6653245902</v>
          </cell>
          <cell r="O283">
            <v>6.4895370587999999</v>
          </cell>
          <cell r="P283">
            <v>46041</v>
          </cell>
          <cell r="Q283">
            <v>20015.515200000002</v>
          </cell>
          <cell r="R283">
            <v>18339.088800000001</v>
          </cell>
          <cell r="S283">
            <v>1676.4264000000001</v>
          </cell>
          <cell r="T283">
            <v>39.4</v>
          </cell>
          <cell r="U283">
            <v>43.37</v>
          </cell>
          <cell r="V283">
            <v>90.846207055999997</v>
          </cell>
          <cell r="W283">
            <v>46024</v>
          </cell>
          <cell r="X283">
            <v>15.800677494</v>
          </cell>
          <cell r="Y283">
            <v>249.35639635999999</v>
          </cell>
          <cell r="Z283">
            <v>45716</v>
          </cell>
          <cell r="AA283">
            <v>0.85269625723999998</v>
          </cell>
          <cell r="AB283">
            <v>46022</v>
          </cell>
          <cell r="AC283">
            <v>508.00799999999998</v>
          </cell>
          <cell r="AD283">
            <v>23473.20635</v>
          </cell>
          <cell r="AE283">
            <v>46.206371455000003</v>
          </cell>
          <cell r="AF283">
            <v>46021</v>
          </cell>
          <cell r="AG283">
            <v>36.537396121999997</v>
          </cell>
          <cell r="AH283">
            <v>13.19</v>
          </cell>
          <cell r="AI283">
            <v>1.4</v>
          </cell>
          <cell r="AJ283">
            <v>-1.2531328320999999</v>
          </cell>
          <cell r="AK283">
            <v>-1.3602391246000001</v>
          </cell>
          <cell r="AL283">
            <v>5.0548026953000003</v>
          </cell>
          <cell r="AM283">
            <v>1.2081646946</v>
          </cell>
          <cell r="AN283">
            <v>143.31147467</v>
          </cell>
          <cell r="AO283">
            <v>7.7385835384000004</v>
          </cell>
          <cell r="AP283">
            <v>117.94021480000001</v>
          </cell>
          <cell r="AQ283">
            <v>9.0506504289999992</v>
          </cell>
          <cell r="AR283">
            <v>36.130000000000003</v>
          </cell>
          <cell r="AS283">
            <v>31.254835542999999</v>
          </cell>
          <cell r="AT283">
            <v>-1.7870651652</v>
          </cell>
          <cell r="AU283">
            <v>7.7385835384000004</v>
          </cell>
          <cell r="AV283">
            <v>6.7301895257000002</v>
          </cell>
          <cell r="AW283">
            <v>72.761301469000003</v>
          </cell>
          <cell r="AX283">
            <v>-4.5626879331000003</v>
          </cell>
          <cell r="AY283">
            <v>7</v>
          </cell>
          <cell r="AZ283">
            <v>7</v>
          </cell>
          <cell r="BA283">
            <v>3.5952747817000001</v>
          </cell>
          <cell r="BB283" t="str">
            <v>-</v>
          </cell>
          <cell r="BC283" t="str">
            <v>-</v>
          </cell>
          <cell r="BD283" t="str">
            <v>-</v>
          </cell>
          <cell r="BE283" t="str">
            <v>Bovespa</v>
          </cell>
          <cell r="BF283" t="str">
            <v>FII - Fundos de Investimento Imobiliário</v>
          </cell>
          <cell r="BG283">
            <v>1.4</v>
          </cell>
        </row>
        <row r="284">
          <cell r="G284" t="str">
            <v>WTSP11</v>
          </cell>
          <cell r="H284" t="str">
            <v>28693595000127</v>
          </cell>
          <cell r="I284" t="str">
            <v>Tradicional</v>
          </cell>
          <cell r="J284" t="str">
            <v>https://fnet.bm</v>
          </cell>
          <cell r="K284">
            <v>85.245901638999996</v>
          </cell>
          <cell r="L284" t="str">
            <v>-</v>
          </cell>
          <cell r="M284">
            <v>6.6685909199999998</v>
          </cell>
          <cell r="N284">
            <v>22.391274425999999</v>
          </cell>
          <cell r="O284">
            <v>37.949786471000003</v>
          </cell>
          <cell r="P284">
            <v>46041</v>
          </cell>
          <cell r="Q284">
            <v>74301.934280000001</v>
          </cell>
          <cell r="R284">
            <v>89784.084279999995</v>
          </cell>
          <cell r="S284">
            <v>-15482.15</v>
          </cell>
          <cell r="T284">
            <v>59.99</v>
          </cell>
          <cell r="U284">
            <v>61.883224847000001</v>
          </cell>
          <cell r="V284">
            <v>96.940649340999997</v>
          </cell>
          <cell r="W284">
            <v>45911</v>
          </cell>
          <cell r="X284">
            <v>42.341252593</v>
          </cell>
          <cell r="Y284">
            <v>141.68215706000001</v>
          </cell>
          <cell r="Z284">
            <v>45965</v>
          </cell>
          <cell r="AA284">
            <v>0.63561311188000003</v>
          </cell>
          <cell r="AB284">
            <v>46022</v>
          </cell>
          <cell r="AC284">
            <v>1238.5719999999999</v>
          </cell>
          <cell r="AD284">
            <v>116898.05149</v>
          </cell>
          <cell r="AE284">
            <v>94.381312906999995</v>
          </cell>
          <cell r="AF284">
            <v>46037</v>
          </cell>
          <cell r="AG284">
            <v>5.0086645044999996</v>
          </cell>
          <cell r="AH284">
            <v>3.6307808992999999</v>
          </cell>
          <cell r="AI284">
            <v>0.97</v>
          </cell>
          <cell r="AJ284">
            <v>23.920677546</v>
          </cell>
          <cell r="AK284">
            <v>23.813571253999999</v>
          </cell>
          <cell r="AL284">
            <v>22.260184168999999</v>
          </cell>
          <cell r="AM284">
            <v>24.733581359999999</v>
          </cell>
          <cell r="AN284">
            <v>-11.338609502000001</v>
          </cell>
          <cell r="AO284">
            <v>17.557869394000001</v>
          </cell>
          <cell r="AP284">
            <v>-36.70986937</v>
          </cell>
          <cell r="AQ284">
            <v>17.557869394000001</v>
          </cell>
          <cell r="AR284">
            <v>51.030186503000003</v>
          </cell>
          <cell r="AS284">
            <v>94.819678698000004</v>
          </cell>
          <cell r="AT284">
            <v>61.777777989999997</v>
          </cell>
          <cell r="AU284">
            <v>17.557869394000001</v>
          </cell>
          <cell r="AV284">
            <v>16.549475381000001</v>
          </cell>
          <cell r="AW284">
            <v>17.557869394000001</v>
          </cell>
          <cell r="AX284">
            <v>-17.041029207000001</v>
          </cell>
          <cell r="AY284">
            <v>6</v>
          </cell>
          <cell r="AZ284">
            <v>5</v>
          </cell>
          <cell r="BA284">
            <v>1.94</v>
          </cell>
          <cell r="BB284">
            <v>0.16190321535999999</v>
          </cell>
          <cell r="BC284">
            <v>1.0655527149999999</v>
          </cell>
          <cell r="BD284">
            <v>-5.9360484935000004</v>
          </cell>
          <cell r="BE284" t="str">
            <v>Bovespa</v>
          </cell>
          <cell r="BF284" t="str">
            <v>FII - Fundos de Investimento Imobiliário</v>
          </cell>
          <cell r="BG284">
            <v>0.97</v>
          </cell>
        </row>
        <row r="285">
          <cell r="G285" t="str">
            <v>VTPL11</v>
          </cell>
          <cell r="H285" t="str">
            <v>15098422000119</v>
          </cell>
          <cell r="I285" t="str">
            <v>Tradicional</v>
          </cell>
          <cell r="J285" t="str">
            <v>https://fnet.bm</v>
          </cell>
          <cell r="K285">
            <v>0</v>
          </cell>
          <cell r="L285" t="str">
            <v>-</v>
          </cell>
          <cell r="M285">
            <v>8.2600000000000002E-4</v>
          </cell>
          <cell r="N285">
            <v>0</v>
          </cell>
          <cell r="O285">
            <v>0</v>
          </cell>
          <cell r="P285">
            <v>45925</v>
          </cell>
          <cell r="Q285" t="str">
            <v>-</v>
          </cell>
          <cell r="R285" t="str">
            <v>-</v>
          </cell>
          <cell r="S285" t="str">
            <v>-</v>
          </cell>
          <cell r="T285" t="str">
            <v>-</v>
          </cell>
          <cell r="U285">
            <v>66.209280511000003</v>
          </cell>
          <cell r="V285" t="str">
            <v>-</v>
          </cell>
          <cell r="W285">
            <v>45814</v>
          </cell>
          <cell r="X285">
            <v>62.900495997999997</v>
          </cell>
          <cell r="Y285" t="str">
            <v>-</v>
          </cell>
          <cell r="Z285">
            <v>45925</v>
          </cell>
          <cell r="AA285" t="str">
            <v>-</v>
          </cell>
          <cell r="AB285">
            <v>46022</v>
          </cell>
          <cell r="AC285">
            <v>1386.242</v>
          </cell>
          <cell r="AD285">
            <v>165909.41112</v>
          </cell>
          <cell r="AE285">
            <v>119.68286281</v>
          </cell>
          <cell r="AF285">
            <v>46035</v>
          </cell>
          <cell r="AG285" t="str">
            <v>-</v>
          </cell>
          <cell r="AH285">
            <v>2.9995040020000001</v>
          </cell>
          <cell r="AI285">
            <v>0.75160385399999996</v>
          </cell>
          <cell r="AJ285" t="str">
            <v>-</v>
          </cell>
          <cell r="AK285" t="str">
            <v>-</v>
          </cell>
          <cell r="AL285" t="str">
            <v>-</v>
          </cell>
          <cell r="AM285" t="str">
            <v>-</v>
          </cell>
          <cell r="AN285" t="str">
            <v>-</v>
          </cell>
          <cell r="AO285" t="str">
            <v>-</v>
          </cell>
          <cell r="AP285" t="str">
            <v>-</v>
          </cell>
          <cell r="AQ285" t="str">
            <v>-</v>
          </cell>
          <cell r="AR285" t="str">
            <v>-</v>
          </cell>
          <cell r="AS285" t="str">
            <v>-</v>
          </cell>
          <cell r="AT285" t="str">
            <v>-</v>
          </cell>
          <cell r="AU285" t="str">
            <v>-</v>
          </cell>
          <cell r="AV285" t="str">
            <v>-</v>
          </cell>
          <cell r="AW285" t="str">
            <v>-</v>
          </cell>
          <cell r="AX285" t="str">
            <v>-</v>
          </cell>
          <cell r="AY285" t="str">
            <v>-</v>
          </cell>
          <cell r="AZ285" t="str">
            <v>-</v>
          </cell>
          <cell r="BA285" t="str">
            <v>-</v>
          </cell>
          <cell r="BB285" t="str">
            <v>-</v>
          </cell>
          <cell r="BC285" t="str">
            <v>-</v>
          </cell>
          <cell r="BD285" t="str">
            <v>-</v>
          </cell>
          <cell r="BE285" t="str">
            <v>Bovespa</v>
          </cell>
          <cell r="BF285" t="str">
            <v>FII - Fundos de Investimento Imobiliário</v>
          </cell>
          <cell r="BG285">
            <v>0.75160385399999996</v>
          </cell>
        </row>
        <row r="286">
          <cell r="G286" t="str">
            <v>FISC11</v>
          </cell>
          <cell r="H286" t="str">
            <v>12804013000100</v>
          </cell>
          <cell r="I286" t="str">
            <v>Tradicional</v>
          </cell>
          <cell r="J286" t="str">
            <v>https://fnet.bm</v>
          </cell>
          <cell r="K286">
            <v>59.016393442999998</v>
          </cell>
          <cell r="L286" t="str">
            <v>-</v>
          </cell>
          <cell r="M286">
            <v>2.7008809999999999</v>
          </cell>
          <cell r="N286">
            <v>2.9918896721000001</v>
          </cell>
          <cell r="O286">
            <v>0.15084235294000001</v>
          </cell>
          <cell r="P286">
            <v>46041</v>
          </cell>
          <cell r="Q286">
            <v>92802.781640000001</v>
          </cell>
          <cell r="R286">
            <v>107949.746</v>
          </cell>
          <cell r="S286">
            <v>-15146.96436</v>
          </cell>
          <cell r="T286">
            <v>54.59</v>
          </cell>
          <cell r="U286">
            <v>71.594493751000002</v>
          </cell>
          <cell r="V286">
            <v>76.248880521999993</v>
          </cell>
          <cell r="W286">
            <v>45887</v>
          </cell>
          <cell r="X286">
            <v>52.463265557</v>
          </cell>
          <cell r="Y286">
            <v>104.05375917000001</v>
          </cell>
          <cell r="Z286">
            <v>45691</v>
          </cell>
          <cell r="AA286">
            <v>0.49149644583000002</v>
          </cell>
          <cell r="AB286">
            <v>46022</v>
          </cell>
          <cell r="AC286">
            <v>1699.9960000000001</v>
          </cell>
          <cell r="AD286">
            <v>188816.79089999999</v>
          </cell>
          <cell r="AE286">
            <v>111.06896186</v>
          </cell>
          <cell r="AF286">
            <v>46029</v>
          </cell>
          <cell r="AG286">
            <v>8.5039370078999994</v>
          </cell>
          <cell r="AH286">
            <v>5.4</v>
          </cell>
          <cell r="AI286">
            <v>0.27</v>
          </cell>
          <cell r="AJ286" t="str">
            <v>-</v>
          </cell>
          <cell r="AK286" t="str">
            <v>-</v>
          </cell>
          <cell r="AL286">
            <v>-2.4612994339999998</v>
          </cell>
          <cell r="AM286">
            <v>-7.2603170739999996</v>
          </cell>
          <cell r="AN286">
            <v>-4.9096118867999996</v>
          </cell>
          <cell r="AO286">
            <v>1.3177431329</v>
          </cell>
          <cell r="AP286">
            <v>-30.280871754</v>
          </cell>
          <cell r="AQ286">
            <v>1.0177646189</v>
          </cell>
          <cell r="AR286">
            <v>54.04</v>
          </cell>
          <cell r="AS286" t="str">
            <v>-</v>
          </cell>
          <cell r="AT286" t="str">
            <v>-</v>
          </cell>
          <cell r="AU286">
            <v>1.3177431329</v>
          </cell>
          <cell r="AV286">
            <v>0.30934912010999999</v>
          </cell>
          <cell r="AW286">
            <v>5.6812551609000002</v>
          </cell>
          <cell r="AX286">
            <v>-15.474157999999999</v>
          </cell>
          <cell r="AY286">
            <v>9</v>
          </cell>
          <cell r="AZ286">
            <v>5</v>
          </cell>
          <cell r="BA286">
            <v>0.47728477992000001</v>
          </cell>
          <cell r="BB286" t="str">
            <v>-</v>
          </cell>
          <cell r="BC286" t="str">
            <v>-</v>
          </cell>
          <cell r="BD286" t="str">
            <v>-</v>
          </cell>
          <cell r="BE286" t="str">
            <v>Bovespa</v>
          </cell>
          <cell r="BF286" t="str">
            <v>FII - Fundos de Investimento Imobiliário</v>
          </cell>
          <cell r="BG286">
            <v>0.27</v>
          </cell>
        </row>
        <row r="287">
          <cell r="G287" t="str">
            <v>SOFF11</v>
          </cell>
          <cell r="H287" t="str">
            <v>57811221000167</v>
          </cell>
          <cell r="I287" t="str">
            <v>Tradicional</v>
          </cell>
          <cell r="J287" t="str">
            <v>https://fnet.bm</v>
          </cell>
          <cell r="K287">
            <v>22.950819672000002</v>
          </cell>
          <cell r="L287" t="str">
            <v>-</v>
          </cell>
          <cell r="M287">
            <v>45.972255599999997</v>
          </cell>
          <cell r="N287">
            <v>8.8636049180000001</v>
          </cell>
          <cell r="O287">
            <v>3.2588235293999998E-2</v>
          </cell>
          <cell r="P287">
            <v>46028</v>
          </cell>
          <cell r="Q287">
            <v>205509.74041999999</v>
          </cell>
          <cell r="R287" t="str">
            <v>-</v>
          </cell>
          <cell r="S287" t="str">
            <v>-</v>
          </cell>
          <cell r="T287" t="str">
            <v>-</v>
          </cell>
          <cell r="U287">
            <v>126</v>
          </cell>
          <cell r="V287" t="str">
            <v>-</v>
          </cell>
          <cell r="W287">
            <v>45953</v>
          </cell>
          <cell r="X287">
            <v>91.369435179000007</v>
          </cell>
          <cell r="Y287" t="str">
            <v>-</v>
          </cell>
          <cell r="Z287">
            <v>45701</v>
          </cell>
          <cell r="AA287">
            <v>1.0903428116</v>
          </cell>
          <cell r="AB287">
            <v>46022</v>
          </cell>
          <cell r="AC287">
            <v>1834.9083966000001</v>
          </cell>
          <cell r="AD287">
            <v>188481.76759999999</v>
          </cell>
          <cell r="AE287">
            <v>102.71998751</v>
          </cell>
          <cell r="AF287">
            <v>45807</v>
          </cell>
          <cell r="AG287" t="str">
            <v>-</v>
          </cell>
          <cell r="AH287">
            <v>4.6900000000000004</v>
          </cell>
          <cell r="AI287">
            <v>0</v>
          </cell>
          <cell r="AJ287" t="str">
            <v>-</v>
          </cell>
          <cell r="AK287" t="str">
            <v>-</v>
          </cell>
          <cell r="AL287" t="str">
            <v>-</v>
          </cell>
          <cell r="AM287" t="str">
            <v>-</v>
          </cell>
          <cell r="AN287" t="str">
            <v>-</v>
          </cell>
          <cell r="AO287" t="str">
            <v>-</v>
          </cell>
          <cell r="AP287" t="str">
            <v>-</v>
          </cell>
          <cell r="AQ287" t="str">
            <v>-</v>
          </cell>
          <cell r="AR287" t="str">
            <v>-</v>
          </cell>
          <cell r="AS287" t="str">
            <v>-</v>
          </cell>
          <cell r="AT287" t="str">
            <v>-</v>
          </cell>
          <cell r="AU287" t="str">
            <v>-</v>
          </cell>
          <cell r="AV287" t="str">
            <v>-</v>
          </cell>
          <cell r="AW287">
            <v>17.716303708000002</v>
          </cell>
          <cell r="AX287">
            <v>-8.7301587300999994</v>
          </cell>
          <cell r="AY287" t="str">
            <v>-</v>
          </cell>
          <cell r="AZ287" t="str">
            <v>-</v>
          </cell>
          <cell r="BA287">
            <v>0</v>
          </cell>
          <cell r="BB287" t="str">
            <v>-</v>
          </cell>
          <cell r="BC287" t="str">
            <v>-</v>
          </cell>
          <cell r="BD287" t="str">
            <v>-</v>
          </cell>
          <cell r="BE287" t="str">
            <v>Bovespa</v>
          </cell>
          <cell r="BF287" t="str">
            <v>FII - Fundos de Investimento Imobiliário</v>
          </cell>
          <cell r="BG287">
            <v>0</v>
          </cell>
        </row>
        <row r="288">
          <cell r="G288" t="str">
            <v>TRUE11</v>
          </cell>
          <cell r="H288" t="str">
            <v>13974819000100</v>
          </cell>
          <cell r="I288" t="str">
            <v>Tradicional</v>
          </cell>
          <cell r="J288" t="str">
            <v>https://fnet.bm</v>
          </cell>
          <cell r="K288">
            <v>100</v>
          </cell>
          <cell r="L288" t="str">
            <v>-</v>
          </cell>
          <cell r="M288">
            <v>536.03673672000002</v>
          </cell>
          <cell r="N288">
            <v>744.60944738000001</v>
          </cell>
          <cell r="O288">
            <v>239.79164764999999</v>
          </cell>
          <cell r="P288">
            <v>46041</v>
          </cell>
          <cell r="Q288">
            <v>63148.677545999999</v>
          </cell>
          <cell r="R288">
            <v>83147.826505000005</v>
          </cell>
          <cell r="S288">
            <v>-19999.148958999998</v>
          </cell>
          <cell r="T288">
            <v>25.45</v>
          </cell>
          <cell r="U288">
            <v>28</v>
          </cell>
          <cell r="V288">
            <v>90.892857143000001</v>
          </cell>
          <cell r="W288">
            <v>45980</v>
          </cell>
          <cell r="X288">
            <v>21.087801499000001</v>
          </cell>
          <cell r="Y288">
            <v>120.68588563</v>
          </cell>
          <cell r="Z288">
            <v>45678</v>
          </cell>
          <cell r="AA288">
            <v>0.88823509788999999</v>
          </cell>
          <cell r="AB288">
            <v>46022</v>
          </cell>
          <cell r="AC288">
            <v>2481.2839899999999</v>
          </cell>
          <cell r="AD288">
            <v>71094.553339999999</v>
          </cell>
          <cell r="AE288">
            <v>28.652324211</v>
          </cell>
          <cell r="AF288">
            <v>45883</v>
          </cell>
          <cell r="AG288">
            <v>0.78243884987000001</v>
          </cell>
          <cell r="AH288">
            <v>0.26219525858999998</v>
          </cell>
          <cell r="AI288">
            <v>0</v>
          </cell>
          <cell r="AJ288">
            <v>2.8282828282999999</v>
          </cell>
          <cell r="AK288">
            <v>2.7211765359000002</v>
          </cell>
          <cell r="AL288">
            <v>7.3386756643000002</v>
          </cell>
          <cell r="AM288">
            <v>2.3508057724000002</v>
          </cell>
          <cell r="AN288">
            <v>22.414600198999999</v>
          </cell>
          <cell r="AO288">
            <v>6.0416666667000003</v>
          </cell>
          <cell r="AP288">
            <v>-2.9566596680999999</v>
          </cell>
          <cell r="AQ288">
            <v>8.0679405520999996</v>
          </cell>
          <cell r="AR288">
            <v>23.55</v>
          </cell>
          <cell r="AS288">
            <v>-31.553420531</v>
          </cell>
          <cell r="AT288">
            <v>-64.595321239</v>
          </cell>
          <cell r="AU288">
            <v>6.0416666667000003</v>
          </cell>
          <cell r="AV288">
            <v>5.0332726540000001</v>
          </cell>
          <cell r="AW288">
            <v>15.618713743000001</v>
          </cell>
          <cell r="AX288">
            <v>-8.7452471483000007</v>
          </cell>
          <cell r="AY288">
            <v>8</v>
          </cell>
          <cell r="AZ288">
            <v>5</v>
          </cell>
          <cell r="BA288">
            <v>0</v>
          </cell>
          <cell r="BB288">
            <v>0.27473631187999997</v>
          </cell>
          <cell r="BC288">
            <v>0.12631410523</v>
          </cell>
          <cell r="BD288">
            <v>6.5191368251000004</v>
          </cell>
          <cell r="BE288" t="str">
            <v>Bovespa</v>
          </cell>
          <cell r="BF288" t="str">
            <v>FII - Fundos de Investimento Imobiliário</v>
          </cell>
          <cell r="BG288">
            <v>0</v>
          </cell>
        </row>
        <row r="289">
          <cell r="G289" t="str">
            <v>RZAG11</v>
          </cell>
          <cell r="H289" t="str">
            <v>40413979000144</v>
          </cell>
          <cell r="I289" t="str">
            <v>Tradicional</v>
          </cell>
          <cell r="J289" t="str">
            <v>https://fnet.bm</v>
          </cell>
          <cell r="K289">
            <v>100</v>
          </cell>
          <cell r="L289" t="str">
            <v>-</v>
          </cell>
          <cell r="M289">
            <v>1519.0201769</v>
          </cell>
          <cell r="N289">
            <v>2112.1955506999998</v>
          </cell>
          <cell r="O289">
            <v>3952.1680440999999</v>
          </cell>
          <cell r="P289">
            <v>46041</v>
          </cell>
          <cell r="Q289">
            <v>624611.10149999999</v>
          </cell>
          <cell r="R289">
            <v>523911.27250000002</v>
          </cell>
          <cell r="S289">
            <v>100699.829</v>
          </cell>
          <cell r="T289">
            <v>9.18</v>
          </cell>
          <cell r="U289">
            <v>9.5</v>
          </cell>
          <cell r="V289">
            <v>96.631578946999994</v>
          </cell>
          <cell r="W289">
            <v>46028</v>
          </cell>
          <cell r="X289">
            <v>6.6233157436000001</v>
          </cell>
          <cell r="Y289">
            <v>138.60127396999999</v>
          </cell>
          <cell r="Z289">
            <v>45685</v>
          </cell>
          <cell r="AA289">
            <v>0.95360502726999996</v>
          </cell>
          <cell r="AB289">
            <v>45808</v>
          </cell>
          <cell r="AC289">
            <v>68040.425000000003</v>
          </cell>
          <cell r="AD289">
            <v>654999.79932999995</v>
          </cell>
          <cell r="AE289">
            <v>9.6266271019000005</v>
          </cell>
          <cell r="AF289">
            <v>46021</v>
          </cell>
          <cell r="AG289">
            <v>19.610389609999999</v>
          </cell>
          <cell r="AH289">
            <v>1.51</v>
          </cell>
          <cell r="AI289">
            <v>0.15</v>
          </cell>
          <cell r="AJ289">
            <v>1.8867924528</v>
          </cell>
          <cell r="AK289">
            <v>1.7796861603</v>
          </cell>
          <cell r="AL289">
            <v>1.3782794103</v>
          </cell>
          <cell r="AM289">
            <v>5.5641413943</v>
          </cell>
          <cell r="AN289">
            <v>41.481300447000002</v>
          </cell>
          <cell r="AO289">
            <v>-2.1321961622000001</v>
          </cell>
          <cell r="AP289">
            <v>16.11004058</v>
          </cell>
          <cell r="AQ289">
            <v>3.1460674158000002</v>
          </cell>
          <cell r="AR289">
            <v>8.9</v>
          </cell>
          <cell r="AS289" t="str">
            <v>-</v>
          </cell>
          <cell r="AT289" t="str">
            <v>-</v>
          </cell>
          <cell r="AU289">
            <v>-2.1321961622000001</v>
          </cell>
          <cell r="AV289">
            <v>-3.1405901748999998</v>
          </cell>
          <cell r="AW289">
            <v>7.2749691736999997</v>
          </cell>
          <cell r="AX289">
            <v>-2.1321961622000001</v>
          </cell>
          <cell r="AY289">
            <v>11</v>
          </cell>
          <cell r="AZ289">
            <v>10</v>
          </cell>
          <cell r="BA289">
            <v>1.6304347826000001</v>
          </cell>
          <cell r="BB289">
            <v>1.5131390562</v>
          </cell>
          <cell r="BC289">
            <v>0.95206270590999997</v>
          </cell>
          <cell r="BD289">
            <v>11.941056531999999</v>
          </cell>
          <cell r="BE289" t="str">
            <v>Bovespa</v>
          </cell>
          <cell r="BF289" t="str">
            <v>FIAGRO-FII - Fundo de Investimento Imobiliário em Cadeias Agroindustriais</v>
          </cell>
          <cell r="BG289">
            <v>0.15</v>
          </cell>
        </row>
        <row r="290">
          <cell r="G290" t="str">
            <v>DVFF11</v>
          </cell>
          <cell r="H290" t="str">
            <v>39863059000149</v>
          </cell>
          <cell r="I290" t="str">
            <v>Tradicional</v>
          </cell>
          <cell r="J290" t="str">
            <v>https://fnet.bm</v>
          </cell>
          <cell r="K290">
            <v>100</v>
          </cell>
          <cell r="L290" t="str">
            <v>-</v>
          </cell>
          <cell r="M290">
            <v>61.1302874</v>
          </cell>
          <cell r="N290">
            <v>53.943067049</v>
          </cell>
          <cell r="O290">
            <v>99.858977058999997</v>
          </cell>
          <cell r="P290">
            <v>46041</v>
          </cell>
          <cell r="Q290">
            <v>65286.334999999999</v>
          </cell>
          <cell r="R290">
            <v>65946.904999999999</v>
          </cell>
          <cell r="S290">
            <v>-660.57</v>
          </cell>
          <cell r="T290">
            <v>5.93</v>
          </cell>
          <cell r="U290">
            <v>6.7074257060000004</v>
          </cell>
          <cell r="V290">
            <v>88.409477195999997</v>
          </cell>
          <cell r="W290">
            <v>45887</v>
          </cell>
          <cell r="X290">
            <v>5.0155481167999998</v>
          </cell>
          <cell r="Y290">
            <v>118.23234194</v>
          </cell>
          <cell r="Z290">
            <v>45679</v>
          </cell>
          <cell r="AA290">
            <v>0.67914140181000004</v>
          </cell>
          <cell r="AB290">
            <v>46022</v>
          </cell>
          <cell r="AC290">
            <v>11009.5</v>
          </cell>
          <cell r="AD290">
            <v>96130.695059999998</v>
          </cell>
          <cell r="AE290">
            <v>8.7316131577</v>
          </cell>
          <cell r="AF290">
            <v>46030</v>
          </cell>
          <cell r="AG290">
            <v>13.105175292</v>
          </cell>
          <cell r="AH290">
            <v>0.78500000000000003</v>
          </cell>
          <cell r="AI290">
            <v>7.0000000000000007E-2</v>
          </cell>
          <cell r="AJ290">
            <v>0</v>
          </cell>
          <cell r="AK290">
            <v>-0.10710629248</v>
          </cell>
          <cell r="AL290">
            <v>1.8715940007</v>
          </cell>
          <cell r="AM290">
            <v>3.9954323662000002</v>
          </cell>
          <cell r="AN290">
            <v>12.705621454999999</v>
          </cell>
          <cell r="AO290">
            <v>1.8715940007</v>
          </cell>
          <cell r="AP290">
            <v>-12.665638411</v>
          </cell>
          <cell r="AQ290">
            <v>0.67911714776999998</v>
          </cell>
          <cell r="AR290">
            <v>5.89</v>
          </cell>
          <cell r="AS290" t="str">
            <v>-</v>
          </cell>
          <cell r="AT290" t="str">
            <v>-</v>
          </cell>
          <cell r="AU290">
            <v>1.8715940007</v>
          </cell>
          <cell r="AV290">
            <v>0.86319998790999997</v>
          </cell>
          <cell r="AW290">
            <v>6.7917007915000003</v>
          </cell>
          <cell r="AX290">
            <v>-3.6286919831</v>
          </cell>
          <cell r="AY290">
            <v>7</v>
          </cell>
          <cell r="AZ290">
            <v>6</v>
          </cell>
          <cell r="BA290">
            <v>1.1884550085000001</v>
          </cell>
          <cell r="BB290">
            <v>1.3103748994E-3</v>
          </cell>
          <cell r="BC290">
            <v>0.46200049309000002</v>
          </cell>
          <cell r="BD290">
            <v>-5.6739153364000003</v>
          </cell>
          <cell r="BE290" t="str">
            <v>Bovespa</v>
          </cell>
          <cell r="BF290" t="str">
            <v>FII - Fundos de Investimento Imobiliário</v>
          </cell>
          <cell r="BG290">
            <v>7.0000000000000007E-2</v>
          </cell>
        </row>
        <row r="291">
          <cell r="G291" t="str">
            <v>AFHF11</v>
          </cell>
          <cell r="H291" t="str">
            <v>60077386000161</v>
          </cell>
          <cell r="I291" t="str">
            <v>-</v>
          </cell>
          <cell r="J291" t="str">
            <v>https://fnet.bm</v>
          </cell>
          <cell r="K291">
            <v>100</v>
          </cell>
          <cell r="L291" t="str">
            <v>-</v>
          </cell>
          <cell r="M291" t="str">
            <v>-</v>
          </cell>
          <cell r="N291">
            <v>80.179163278999994</v>
          </cell>
          <cell r="O291">
            <v>192.01869529000001</v>
          </cell>
          <cell r="P291">
            <v>46041</v>
          </cell>
          <cell r="Q291">
            <v>50000</v>
          </cell>
          <cell r="R291" t="str">
            <v>-</v>
          </cell>
          <cell r="S291" t="str">
            <v>-</v>
          </cell>
          <cell r="T291">
            <v>10</v>
          </cell>
          <cell r="U291" t="str">
            <v>-</v>
          </cell>
          <cell r="V291" t="str">
            <v>-</v>
          </cell>
          <cell r="W291" t="str">
            <v>-</v>
          </cell>
          <cell r="X291" t="str">
            <v>-</v>
          </cell>
          <cell r="Y291" t="str">
            <v>-</v>
          </cell>
          <cell r="Z291" t="str">
            <v>-</v>
          </cell>
          <cell r="AA291">
            <v>0.97626873692000005</v>
          </cell>
          <cell r="AB291">
            <v>46022</v>
          </cell>
          <cell r="AC291">
            <v>5000</v>
          </cell>
          <cell r="AD291">
            <v>51215.406280000003</v>
          </cell>
          <cell r="AE291">
            <v>10.243081256</v>
          </cell>
          <cell r="AF291">
            <v>46037</v>
          </cell>
          <cell r="AG291" t="str">
            <v>-</v>
          </cell>
          <cell r="AH291" t="str">
            <v>-</v>
          </cell>
          <cell r="AI291">
            <v>0.13500000000000001</v>
          </cell>
          <cell r="AJ291">
            <v>0</v>
          </cell>
          <cell r="AK291">
            <v>-0.10710629248</v>
          </cell>
          <cell r="AL291">
            <v>1.3602015113000001</v>
          </cell>
          <cell r="AM291">
            <v>4.6731654901999997</v>
          </cell>
          <cell r="AN291" t="str">
            <v>-</v>
          </cell>
          <cell r="AO291">
            <v>1.2589425689</v>
          </cell>
          <cell r="AP291" t="str">
            <v>-</v>
          </cell>
          <cell r="AQ291">
            <v>1.3602015113000001</v>
          </cell>
          <cell r="AR291">
            <v>9.8658051689999997</v>
          </cell>
          <cell r="AS291" t="str">
            <v>-</v>
          </cell>
          <cell r="AT291" t="str">
            <v>-</v>
          </cell>
          <cell r="AU291">
            <v>1.2589425689</v>
          </cell>
          <cell r="AV291">
            <v>0.25054855613999999</v>
          </cell>
          <cell r="AW291">
            <v>1.9123436374</v>
          </cell>
          <cell r="AX291">
            <v>0.80483624660999997</v>
          </cell>
          <cell r="AY291" t="str">
            <v>-</v>
          </cell>
          <cell r="AZ291" t="str">
            <v>-</v>
          </cell>
          <cell r="BA291">
            <v>1.35</v>
          </cell>
          <cell r="BB291" t="str">
            <v>-</v>
          </cell>
          <cell r="BC291" t="str">
            <v>-</v>
          </cell>
          <cell r="BD291" t="str">
            <v>-</v>
          </cell>
          <cell r="BE291" t="str">
            <v>Bovespa</v>
          </cell>
          <cell r="BF291" t="str">
            <v>FII - Fundos de Investimento Imobiliário</v>
          </cell>
          <cell r="BG291">
            <v>0.13500000000000001</v>
          </cell>
        </row>
        <row r="292">
          <cell r="G292" t="str">
            <v>BBRC11</v>
          </cell>
          <cell r="H292" t="str">
            <v>12681340000104</v>
          </cell>
          <cell r="I292" t="str">
            <v>Tradicional</v>
          </cell>
          <cell r="J292" t="str">
            <v>https://fnet.bm</v>
          </cell>
          <cell r="K292">
            <v>100</v>
          </cell>
          <cell r="L292" t="str">
            <v>-</v>
          </cell>
          <cell r="M292">
            <v>88.434295679000002</v>
          </cell>
          <cell r="N292">
            <v>109.68813737000001</v>
          </cell>
          <cell r="O292">
            <v>115.18224117</v>
          </cell>
          <cell r="P292">
            <v>46041</v>
          </cell>
          <cell r="Q292">
            <v>163022.70000000001</v>
          </cell>
          <cell r="R292">
            <v>153880.20000000001</v>
          </cell>
          <cell r="S292">
            <v>9142.5</v>
          </cell>
          <cell r="T292">
            <v>102.53</v>
          </cell>
          <cell r="U292">
            <v>102.53</v>
          </cell>
          <cell r="V292">
            <v>100</v>
          </cell>
          <cell r="W292">
            <v>46041</v>
          </cell>
          <cell r="X292">
            <v>81.254707453999998</v>
          </cell>
          <cell r="Y292">
            <v>126.18345841999999</v>
          </cell>
          <cell r="Z292">
            <v>45680</v>
          </cell>
          <cell r="AA292">
            <v>0.97857793897000001</v>
          </cell>
          <cell r="AB292">
            <v>46022</v>
          </cell>
          <cell r="AC292">
            <v>1590</v>
          </cell>
          <cell r="AD292">
            <v>166591.43182</v>
          </cell>
          <cell r="AE292">
            <v>104.77448542</v>
          </cell>
          <cell r="AF292">
            <v>46021</v>
          </cell>
          <cell r="AG292">
            <v>14.124819176999999</v>
          </cell>
          <cell r="AH292">
            <v>13.67</v>
          </cell>
          <cell r="AI292">
            <v>2.1</v>
          </cell>
          <cell r="AJ292">
            <v>0.81612586036000001</v>
          </cell>
          <cell r="AK292">
            <v>0.70901956787999998</v>
          </cell>
          <cell r="AL292">
            <v>6.0424768773000004</v>
          </cell>
          <cell r="AM292">
            <v>8.8988789561000008</v>
          </cell>
          <cell r="AN292">
            <v>21.528829923</v>
          </cell>
          <cell r="AO292">
            <v>1.6154608524</v>
          </cell>
          <cell r="AP292">
            <v>-3.8424299442000001</v>
          </cell>
          <cell r="AQ292">
            <v>1.0048271106</v>
          </cell>
          <cell r="AR292">
            <v>101.51</v>
          </cell>
          <cell r="AS292">
            <v>47.925933168999997</v>
          </cell>
          <cell r="AT292">
            <v>14.884032461</v>
          </cell>
          <cell r="AU292">
            <v>1.6154608524</v>
          </cell>
          <cell r="AV292">
            <v>0.60706683961999997</v>
          </cell>
          <cell r="AW292">
            <v>9.9055613851000004</v>
          </cell>
          <cell r="AX292">
            <v>-1.6045349731</v>
          </cell>
          <cell r="AY292">
            <v>8</v>
          </cell>
          <cell r="AZ292">
            <v>5</v>
          </cell>
          <cell r="BA292">
            <v>2.1276595745</v>
          </cell>
          <cell r="BB292">
            <v>0.85902556633000005</v>
          </cell>
          <cell r="BC292">
            <v>0.61324445239000003</v>
          </cell>
          <cell r="BD292">
            <v>2.8649219521</v>
          </cell>
          <cell r="BE292" t="str">
            <v>Bovespa</v>
          </cell>
          <cell r="BF292" t="str">
            <v>FII - Fundos de Investimento Imobiliário</v>
          </cell>
          <cell r="BG292">
            <v>2.1</v>
          </cell>
        </row>
        <row r="293">
          <cell r="G293" t="str">
            <v>BRHT11</v>
          </cell>
          <cell r="H293" t="str">
            <v>15461076000191</v>
          </cell>
          <cell r="I293" t="str">
            <v>Tradicional</v>
          </cell>
          <cell r="J293" t="str">
            <v>https://fnet.bm</v>
          </cell>
          <cell r="K293">
            <v>0</v>
          </cell>
          <cell r="L293" t="str">
            <v>-</v>
          </cell>
          <cell r="M293">
            <v>0</v>
          </cell>
          <cell r="N293">
            <v>0</v>
          </cell>
          <cell r="O293">
            <v>0</v>
          </cell>
          <cell r="P293">
            <v>41474</v>
          </cell>
          <cell r="Q293" t="str">
            <v>-</v>
          </cell>
          <cell r="R293" t="str">
            <v>-</v>
          </cell>
          <cell r="S293" t="str">
            <v>-</v>
          </cell>
          <cell r="T293" t="str">
            <v>-</v>
          </cell>
          <cell r="U293" t="str">
            <v>-</v>
          </cell>
          <cell r="V293" t="str">
            <v>-</v>
          </cell>
          <cell r="W293" t="str">
            <v>-</v>
          </cell>
          <cell r="X293" t="str">
            <v>-</v>
          </cell>
          <cell r="Y293" t="str">
            <v>-</v>
          </cell>
          <cell r="Z293" t="str">
            <v>-</v>
          </cell>
          <cell r="AA293" t="str">
            <v>-</v>
          </cell>
          <cell r="AB293">
            <v>46022</v>
          </cell>
          <cell r="AC293">
            <v>1841.6769999999999</v>
          </cell>
          <cell r="AD293">
            <v>112428.25380999999</v>
          </cell>
          <cell r="AE293">
            <v>61.046673118999998</v>
          </cell>
          <cell r="AF293">
            <v>41820</v>
          </cell>
          <cell r="AG293" t="str">
            <v>-</v>
          </cell>
          <cell r="AH293">
            <v>0</v>
          </cell>
          <cell r="AI293">
            <v>0</v>
          </cell>
          <cell r="AJ293" t="str">
            <v>-</v>
          </cell>
          <cell r="AK293" t="str">
            <v>-</v>
          </cell>
          <cell r="AL293" t="str">
            <v>-</v>
          </cell>
          <cell r="AM293" t="str">
            <v>-</v>
          </cell>
          <cell r="AN293" t="str">
            <v>-</v>
          </cell>
          <cell r="AO293" t="str">
            <v>-</v>
          </cell>
          <cell r="AP293" t="str">
            <v>-</v>
          </cell>
          <cell r="AQ293" t="str">
            <v>-</v>
          </cell>
          <cell r="AR293" t="str">
            <v>-</v>
          </cell>
          <cell r="AS293" t="str">
            <v>-</v>
          </cell>
          <cell r="AT293" t="str">
            <v>-</v>
          </cell>
          <cell r="AU293" t="str">
            <v>-</v>
          </cell>
          <cell r="AV293" t="str">
            <v>-</v>
          </cell>
          <cell r="AW293" t="str">
            <v>-</v>
          </cell>
          <cell r="AX293" t="str">
            <v>-</v>
          </cell>
          <cell r="AY293" t="str">
            <v>-</v>
          </cell>
          <cell r="AZ293" t="str">
            <v>-</v>
          </cell>
          <cell r="BA293" t="str">
            <v>-</v>
          </cell>
          <cell r="BB293" t="str">
            <v>-</v>
          </cell>
          <cell r="BC293" t="str">
            <v>-</v>
          </cell>
          <cell r="BD293" t="str">
            <v>-</v>
          </cell>
          <cell r="BE293" t="str">
            <v>Bovespa</v>
          </cell>
          <cell r="BF293" t="str">
            <v>FII - Fundos de Investimento Imobiliário</v>
          </cell>
          <cell r="BG293">
            <v>0</v>
          </cell>
        </row>
        <row r="294">
          <cell r="G294" t="str">
            <v>BMII11</v>
          </cell>
          <cell r="H294" t="str">
            <v>02027437000144</v>
          </cell>
          <cell r="I294" t="str">
            <v>Tradicional</v>
          </cell>
          <cell r="J294" t="str">
            <v>https://fnet.bm</v>
          </cell>
          <cell r="K294">
            <v>0</v>
          </cell>
          <cell r="L294" t="str">
            <v>-</v>
          </cell>
          <cell r="M294" t="str">
            <v>-</v>
          </cell>
          <cell r="N294" t="str">
            <v>-</v>
          </cell>
          <cell r="O294" t="str">
            <v>-</v>
          </cell>
          <cell r="P294" t="str">
            <v>-</v>
          </cell>
          <cell r="Q294" t="str">
            <v>-</v>
          </cell>
          <cell r="R294" t="str">
            <v>-</v>
          </cell>
          <cell r="S294" t="str">
            <v>-</v>
          </cell>
          <cell r="T294" t="str">
            <v>-</v>
          </cell>
          <cell r="U294" t="str">
            <v>-</v>
          </cell>
          <cell r="V294" t="str">
            <v>-</v>
          </cell>
          <cell r="W294" t="str">
            <v>-</v>
          </cell>
          <cell r="X294" t="str">
            <v>-</v>
          </cell>
          <cell r="Y294" t="str">
            <v>-</v>
          </cell>
          <cell r="Z294" t="str">
            <v>-</v>
          </cell>
          <cell r="AA294" t="str">
            <v>-</v>
          </cell>
          <cell r="AB294">
            <v>45688</v>
          </cell>
          <cell r="AC294">
            <v>75.3</v>
          </cell>
          <cell r="AD294">
            <v>34190.505409999998</v>
          </cell>
          <cell r="AE294">
            <v>454.05717676</v>
          </cell>
          <cell r="AF294">
            <v>43677</v>
          </cell>
          <cell r="AG294" t="str">
            <v>-</v>
          </cell>
          <cell r="AH294" t="str">
            <v>-</v>
          </cell>
          <cell r="AI294" t="str">
            <v>-</v>
          </cell>
          <cell r="AJ294" t="str">
            <v>-</v>
          </cell>
          <cell r="AK294" t="str">
            <v>-</v>
          </cell>
          <cell r="AL294" t="str">
            <v>-</v>
          </cell>
          <cell r="AM294" t="str">
            <v>-</v>
          </cell>
          <cell r="AN294" t="str">
            <v>-</v>
          </cell>
          <cell r="AO294" t="str">
            <v>-</v>
          </cell>
          <cell r="AP294" t="str">
            <v>-</v>
          </cell>
          <cell r="AQ294" t="str">
            <v>-</v>
          </cell>
          <cell r="AR294" t="str">
            <v>-</v>
          </cell>
          <cell r="AS294" t="str">
            <v>-</v>
          </cell>
          <cell r="AT294" t="str">
            <v>-</v>
          </cell>
          <cell r="AU294" t="str">
            <v>-</v>
          </cell>
          <cell r="AV294" t="str">
            <v>-</v>
          </cell>
          <cell r="AW294" t="str">
            <v>-</v>
          </cell>
          <cell r="AX294" t="str">
            <v>-</v>
          </cell>
          <cell r="AY294" t="str">
            <v>-</v>
          </cell>
          <cell r="AZ294" t="str">
            <v>-</v>
          </cell>
          <cell r="BA294" t="str">
            <v>-</v>
          </cell>
          <cell r="BB294" t="str">
            <v>-</v>
          </cell>
          <cell r="BC294" t="str">
            <v>-</v>
          </cell>
          <cell r="BD294" t="str">
            <v>-</v>
          </cell>
          <cell r="BE294" t="str">
            <v>Bovespa</v>
          </cell>
          <cell r="BF294" t="str">
            <v>FII - Fundos de Investimento Imobiliário</v>
          </cell>
          <cell r="BG294" t="str">
            <v>-</v>
          </cell>
        </row>
        <row r="295">
          <cell r="G295" t="str">
            <v>RZZR11</v>
          </cell>
          <cell r="H295" t="str">
            <v>35652278000128</v>
          </cell>
          <cell r="I295" t="str">
            <v>Tradicional</v>
          </cell>
          <cell r="J295" t="str">
            <v>https://fnet.bm</v>
          </cell>
          <cell r="K295">
            <v>93.442622951000004</v>
          </cell>
          <cell r="L295" t="str">
            <v>-</v>
          </cell>
          <cell r="M295">
            <v>58.201158919999997</v>
          </cell>
          <cell r="N295">
            <v>43.296354753999999</v>
          </cell>
          <cell r="O295">
            <v>42.392693528999999</v>
          </cell>
          <cell r="P295">
            <v>46041</v>
          </cell>
          <cell r="Q295">
            <v>777224.33345999999</v>
          </cell>
          <cell r="R295">
            <v>685616.68</v>
          </cell>
          <cell r="S295">
            <v>91607.653460000001</v>
          </cell>
          <cell r="T295">
            <v>139.71</v>
          </cell>
          <cell r="U295">
            <v>149.42524650999999</v>
          </cell>
          <cell r="V295">
            <v>93.498256327999997</v>
          </cell>
          <cell r="W295">
            <v>45803</v>
          </cell>
          <cell r="X295">
            <v>119.25044038</v>
          </cell>
          <cell r="Y295">
            <v>117.15680003999999</v>
          </cell>
          <cell r="Z295">
            <v>45708</v>
          </cell>
          <cell r="AA295">
            <v>0.79307293878999996</v>
          </cell>
          <cell r="AB295">
            <v>46022</v>
          </cell>
          <cell r="AC295">
            <v>5563.1260000000002</v>
          </cell>
          <cell r="AD295">
            <v>980016.20713999995</v>
          </cell>
          <cell r="AE295">
            <v>176.16286367000001</v>
          </cell>
          <cell r="AF295">
            <v>46035</v>
          </cell>
          <cell r="AG295">
            <v>10.220000000000001</v>
          </cell>
          <cell r="AH295">
            <v>14.308</v>
          </cell>
          <cell r="AI295">
            <v>1.2250000000000001</v>
          </cell>
          <cell r="AJ295">
            <v>0.55419605577999997</v>
          </cell>
          <cell r="AK295" t="str">
            <v>-</v>
          </cell>
          <cell r="AL295">
            <v>2.8894021640999998</v>
          </cell>
          <cell r="AM295">
            <v>6.2993216232</v>
          </cell>
          <cell r="AN295">
            <v>10.592350902</v>
          </cell>
          <cell r="AO295">
            <v>3.0925327473999999</v>
          </cell>
          <cell r="AP295">
            <v>-14.778908963999999</v>
          </cell>
          <cell r="AQ295">
            <v>1.7973630220000001</v>
          </cell>
          <cell r="AR295">
            <v>137.24324074</v>
          </cell>
          <cell r="AS295" t="str">
            <v>-</v>
          </cell>
          <cell r="AT295" t="str">
            <v>-</v>
          </cell>
          <cell r="AU295">
            <v>3.0925327473999999</v>
          </cell>
          <cell r="AV295">
            <v>2.0841387346000002</v>
          </cell>
          <cell r="AW295">
            <v>14.111203995</v>
          </cell>
          <cell r="AX295">
            <v>-9.9980370484000005</v>
          </cell>
          <cell r="AY295">
            <v>7</v>
          </cell>
          <cell r="AZ295">
            <v>4</v>
          </cell>
          <cell r="BA295">
            <v>0.89396482521999998</v>
          </cell>
          <cell r="BB295">
            <v>-0.14701034731000001</v>
          </cell>
          <cell r="BC295">
            <v>-0.40736801039999998</v>
          </cell>
          <cell r="BD295">
            <v>-0.67429463252999999</v>
          </cell>
          <cell r="BE295" t="str">
            <v>Bovespa</v>
          </cell>
          <cell r="BF295" t="str">
            <v>FII - Fundos de Investimento Imobiliário</v>
          </cell>
          <cell r="BG295">
            <v>1.2250000000000001</v>
          </cell>
        </row>
        <row r="296">
          <cell r="G296" t="str">
            <v>CTXT11</v>
          </cell>
          <cell r="H296" t="str">
            <v>00762723000128</v>
          </cell>
          <cell r="I296" t="str">
            <v>Tradicional</v>
          </cell>
          <cell r="J296" t="str">
            <v>https://fnet.bm</v>
          </cell>
          <cell r="K296">
            <v>98.360655738000005</v>
          </cell>
          <cell r="L296" t="str">
            <v>-</v>
          </cell>
          <cell r="M296">
            <v>1.25114032</v>
          </cell>
          <cell r="N296">
            <v>1.0617647540999999</v>
          </cell>
          <cell r="O296">
            <v>1.8360341176999999</v>
          </cell>
          <cell r="P296">
            <v>46041</v>
          </cell>
          <cell r="Q296">
            <v>30909.39488</v>
          </cell>
          <cell r="R296">
            <v>26234.393459999999</v>
          </cell>
          <cell r="S296">
            <v>4675.0014199999996</v>
          </cell>
          <cell r="T296">
            <v>5.74</v>
          </cell>
          <cell r="U296">
            <v>6.94</v>
          </cell>
          <cell r="V296">
            <v>82.708933717999997</v>
          </cell>
          <cell r="W296">
            <v>45705</v>
          </cell>
          <cell r="X296">
            <v>4.5599999999999996</v>
          </cell>
          <cell r="Y296">
            <v>125.87719298</v>
          </cell>
          <cell r="Z296">
            <v>45967</v>
          </cell>
          <cell r="AA296">
            <v>0.32247037845999998</v>
          </cell>
          <cell r="AB296">
            <v>46022</v>
          </cell>
          <cell r="AC296">
            <v>5384.9120000000003</v>
          </cell>
          <cell r="AD296">
            <v>95851.888869999995</v>
          </cell>
          <cell r="AE296">
            <v>17.800084545000001</v>
          </cell>
          <cell r="AF296">
            <v>44385</v>
          </cell>
          <cell r="AG296">
            <v>0</v>
          </cell>
          <cell r="AH296">
            <v>0</v>
          </cell>
          <cell r="AI296">
            <v>0</v>
          </cell>
          <cell r="AJ296">
            <v>-4.8092868988999999</v>
          </cell>
          <cell r="AK296">
            <v>-4.9163931913000001</v>
          </cell>
          <cell r="AL296">
            <v>17.142857143000001</v>
          </cell>
          <cell r="AM296">
            <v>19.087136929</v>
          </cell>
          <cell r="AN296">
            <v>-14.200298953000001</v>
          </cell>
          <cell r="AO296">
            <v>-2.7118644069000002</v>
          </cell>
          <cell r="AP296">
            <v>-39.571558821000004</v>
          </cell>
          <cell r="AQ296">
            <v>0.34965034956000002</v>
          </cell>
          <cell r="AR296">
            <v>5.72</v>
          </cell>
          <cell r="AS296">
            <v>-85.428127873999998</v>
          </cell>
          <cell r="AT296">
            <v>-118.47002858</v>
          </cell>
          <cell r="AU296">
            <v>-2.7118644069000002</v>
          </cell>
          <cell r="AV296">
            <v>-3.7202584195999999</v>
          </cell>
          <cell r="AW296">
            <v>23.430962343000001</v>
          </cell>
          <cell r="AX296">
            <v>-10.94619666</v>
          </cell>
          <cell r="AY296">
            <v>4</v>
          </cell>
          <cell r="AZ296">
            <v>3</v>
          </cell>
          <cell r="BA296">
            <v>0</v>
          </cell>
          <cell r="BB296">
            <v>-0.42678119920000002</v>
          </cell>
          <cell r="BC296">
            <v>-5.9723206475999997E-2</v>
          </cell>
          <cell r="BD296">
            <v>-18.568862781</v>
          </cell>
          <cell r="BE296" t="str">
            <v>Bovespa</v>
          </cell>
          <cell r="BF296" t="str">
            <v>FII - Fundos de Investimento Imobiliário</v>
          </cell>
          <cell r="BG296">
            <v>0</v>
          </cell>
        </row>
        <row r="297">
          <cell r="G297" t="str">
            <v>FLMA11</v>
          </cell>
          <cell r="H297" t="str">
            <v>04141645000103</v>
          </cell>
          <cell r="I297" t="str">
            <v>Tradicional</v>
          </cell>
          <cell r="J297" t="str">
            <v>https://fnet.bm</v>
          </cell>
          <cell r="K297">
            <v>100</v>
          </cell>
          <cell r="L297" t="str">
            <v>-</v>
          </cell>
          <cell r="M297">
            <v>84.748543240999993</v>
          </cell>
          <cell r="N297">
            <v>59.425829671999999</v>
          </cell>
          <cell r="O297">
            <v>62.315794117999999</v>
          </cell>
          <cell r="P297">
            <v>46041</v>
          </cell>
          <cell r="Q297">
            <v>219416.07639999999</v>
          </cell>
          <cell r="R297">
            <v>181654.7519</v>
          </cell>
          <cell r="S297">
            <v>37761.324500000002</v>
          </cell>
          <cell r="T297">
            <v>158.91999999999999</v>
          </cell>
          <cell r="U297">
            <v>158.91999999999999</v>
          </cell>
          <cell r="V297">
            <v>100</v>
          </cell>
          <cell r="W297">
            <v>46041</v>
          </cell>
          <cell r="X297">
            <v>113.96422122</v>
          </cell>
          <cell r="Y297">
            <v>139.44727413999999</v>
          </cell>
          <cell r="Z297">
            <v>45688</v>
          </cell>
          <cell r="AA297">
            <v>0.63491604742999996</v>
          </cell>
          <cell r="AB297">
            <v>46022</v>
          </cell>
          <cell r="AC297">
            <v>1380.67</v>
          </cell>
          <cell r="AD297">
            <v>345582.81727</v>
          </cell>
          <cell r="AE297">
            <v>250.30080849999999</v>
          </cell>
          <cell r="AF297">
            <v>46029</v>
          </cell>
          <cell r="AG297">
            <v>9.6906589648000008</v>
          </cell>
          <cell r="AH297">
            <v>12.75</v>
          </cell>
          <cell r="AI297">
            <v>1.17</v>
          </cell>
          <cell r="AJ297">
            <v>3.1948051947999998</v>
          </cell>
          <cell r="AK297">
            <v>3.0876989023000001</v>
          </cell>
          <cell r="AL297">
            <v>4.3247915024000001</v>
          </cell>
          <cell r="AM297">
            <v>12.169852597</v>
          </cell>
          <cell r="AN297">
            <v>32.48391934</v>
          </cell>
          <cell r="AO297">
            <v>0.69638837630999995</v>
          </cell>
          <cell r="AP297">
            <v>7.1126594729999999</v>
          </cell>
          <cell r="AQ297">
            <v>2.0091148341</v>
          </cell>
          <cell r="AR297">
            <v>155.79</v>
          </cell>
          <cell r="AS297">
            <v>58.360208143000001</v>
          </cell>
          <cell r="AT297">
            <v>25.318307435000001</v>
          </cell>
          <cell r="AU297">
            <v>0.69638837630999995</v>
          </cell>
          <cell r="AV297">
            <v>-0.31200563644000001</v>
          </cell>
          <cell r="AW297">
            <v>9.6586585459999998</v>
          </cell>
          <cell r="AX297">
            <v>-3.8701719220999999</v>
          </cell>
          <cell r="AY297">
            <v>8</v>
          </cell>
          <cell r="AZ297">
            <v>8</v>
          </cell>
          <cell r="BA297">
            <v>0.76236397993000005</v>
          </cell>
          <cell r="BB297">
            <v>1.1505014572000001</v>
          </cell>
          <cell r="BC297">
            <v>0.78558033331999999</v>
          </cell>
          <cell r="BD297">
            <v>13.993939642000001</v>
          </cell>
          <cell r="BE297" t="str">
            <v>Bovespa</v>
          </cell>
          <cell r="BF297" t="str">
            <v>FII - Fundos de Investimento Imobiliário</v>
          </cell>
          <cell r="BG297">
            <v>1.17</v>
          </cell>
        </row>
        <row r="298">
          <cell r="G298" t="str">
            <v>RBVO11</v>
          </cell>
          <cell r="H298" t="str">
            <v>15769670000144</v>
          </cell>
          <cell r="I298" t="str">
            <v>Tradicional</v>
          </cell>
          <cell r="J298" t="str">
            <v>https://fnet.bm</v>
          </cell>
          <cell r="K298">
            <v>0</v>
          </cell>
          <cell r="L298" t="str">
            <v>-</v>
          </cell>
          <cell r="M298">
            <v>0</v>
          </cell>
          <cell r="N298">
            <v>0</v>
          </cell>
          <cell r="O298">
            <v>0</v>
          </cell>
          <cell r="P298">
            <v>45639</v>
          </cell>
          <cell r="Q298">
            <v>0</v>
          </cell>
          <cell r="R298">
            <v>0</v>
          </cell>
          <cell r="S298">
            <v>0</v>
          </cell>
          <cell r="T298" t="str">
            <v>-</v>
          </cell>
          <cell r="U298" t="str">
            <v>-</v>
          </cell>
          <cell r="V298" t="str">
            <v>-</v>
          </cell>
          <cell r="W298" t="str">
            <v>-</v>
          </cell>
          <cell r="X298" t="str">
            <v>-</v>
          </cell>
          <cell r="Y298" t="str">
            <v>-</v>
          </cell>
          <cell r="Z298" t="str">
            <v>-</v>
          </cell>
          <cell r="AA298" t="str">
            <v>-</v>
          </cell>
          <cell r="AB298">
            <v>45716</v>
          </cell>
          <cell r="AC298">
            <v>0</v>
          </cell>
          <cell r="AD298">
            <v>0</v>
          </cell>
          <cell r="AE298" t="str">
            <v>-</v>
          </cell>
          <cell r="AF298">
            <v>45504</v>
          </cell>
          <cell r="AG298" t="str">
            <v>-</v>
          </cell>
          <cell r="AH298">
            <v>0</v>
          </cell>
          <cell r="AI298">
            <v>0</v>
          </cell>
          <cell r="AJ298" t="str">
            <v>-</v>
          </cell>
          <cell r="AK298" t="str">
            <v>-</v>
          </cell>
          <cell r="AL298" t="str">
            <v>-</v>
          </cell>
          <cell r="AM298" t="str">
            <v>-</v>
          </cell>
          <cell r="AN298" t="str">
            <v>-</v>
          </cell>
          <cell r="AO298" t="str">
            <v>-</v>
          </cell>
          <cell r="AP298" t="str">
            <v>-</v>
          </cell>
          <cell r="AQ298" t="str">
            <v>-</v>
          </cell>
          <cell r="AR298" t="str">
            <v>-</v>
          </cell>
          <cell r="AS298" t="str">
            <v>-</v>
          </cell>
          <cell r="AT298" t="str">
            <v>-</v>
          </cell>
          <cell r="AU298" t="str">
            <v>-</v>
          </cell>
          <cell r="AV298" t="str">
            <v>-</v>
          </cell>
          <cell r="AW298" t="str">
            <v>-</v>
          </cell>
          <cell r="AX298" t="str">
            <v>-</v>
          </cell>
          <cell r="AY298" t="str">
            <v>-</v>
          </cell>
          <cell r="AZ298" t="str">
            <v>-</v>
          </cell>
          <cell r="BA298">
            <v>0</v>
          </cell>
          <cell r="BB298" t="str">
            <v>-</v>
          </cell>
          <cell r="BC298" t="str">
            <v>-</v>
          </cell>
          <cell r="BD298" t="str">
            <v>-</v>
          </cell>
          <cell r="BE298" t="str">
            <v>Bovespa</v>
          </cell>
          <cell r="BF298" t="str">
            <v>FII - Fundos de Investimento Imobiliário</v>
          </cell>
          <cell r="BG298">
            <v>0</v>
          </cell>
        </row>
        <row r="299">
          <cell r="G299" t="str">
            <v>CVFL11</v>
          </cell>
          <cell r="H299" t="str">
            <v>60619575000119</v>
          </cell>
          <cell r="I299" t="str">
            <v>-</v>
          </cell>
          <cell r="J299" t="str">
            <v>https://fnet.bm</v>
          </cell>
          <cell r="K299">
            <v>1.6393442623000001</v>
          </cell>
          <cell r="L299" t="str">
            <v>-</v>
          </cell>
          <cell r="M299" t="str">
            <v>-</v>
          </cell>
          <cell r="N299" t="str">
            <v>-</v>
          </cell>
          <cell r="O299" t="str">
            <v>-</v>
          </cell>
          <cell r="P299">
            <v>46029</v>
          </cell>
          <cell r="Q299" t="str">
            <v>-</v>
          </cell>
          <cell r="R299" t="str">
            <v>-</v>
          </cell>
          <cell r="S299" t="str">
            <v>-</v>
          </cell>
          <cell r="T299" t="str">
            <v>-</v>
          </cell>
          <cell r="U299" t="str">
            <v>-</v>
          </cell>
          <cell r="V299" t="str">
            <v>-</v>
          </cell>
          <cell r="W299" t="str">
            <v>-</v>
          </cell>
          <cell r="X299" t="str">
            <v>-</v>
          </cell>
          <cell r="Y299" t="str">
            <v>-</v>
          </cell>
          <cell r="Z299" t="str">
            <v>-</v>
          </cell>
          <cell r="AA299" t="str">
            <v>-</v>
          </cell>
          <cell r="AB299">
            <v>46022</v>
          </cell>
          <cell r="AC299" t="str">
            <v>-</v>
          </cell>
          <cell r="AD299">
            <v>213847.04952999999</v>
          </cell>
          <cell r="AE299" t="str">
            <v>-</v>
          </cell>
          <cell r="AF299" t="str">
            <v>-</v>
          </cell>
          <cell r="AG299" t="str">
            <v>-</v>
          </cell>
          <cell r="AH299" t="str">
            <v>-</v>
          </cell>
          <cell r="AI299" t="str">
            <v>-</v>
          </cell>
          <cell r="AJ299" t="str">
            <v>-</v>
          </cell>
          <cell r="AK299" t="str">
            <v>-</v>
          </cell>
          <cell r="AL299" t="str">
            <v>-</v>
          </cell>
          <cell r="AM299" t="str">
            <v>-</v>
          </cell>
          <cell r="AN299" t="str">
            <v>-</v>
          </cell>
          <cell r="AO299" t="str">
            <v>-</v>
          </cell>
          <cell r="AP299" t="str">
            <v>-</v>
          </cell>
          <cell r="AQ299" t="str">
            <v>-</v>
          </cell>
          <cell r="AR299" t="str">
            <v>-</v>
          </cell>
          <cell r="AS299" t="str">
            <v>-</v>
          </cell>
          <cell r="AT299" t="str">
            <v>-</v>
          </cell>
          <cell r="AU299" t="str">
            <v>-</v>
          </cell>
          <cell r="AV299" t="str">
            <v>-</v>
          </cell>
          <cell r="AW299" t="str">
            <v>-</v>
          </cell>
          <cell r="AX299" t="str">
            <v>-</v>
          </cell>
          <cell r="AY299" t="str">
            <v>-</v>
          </cell>
          <cell r="AZ299" t="str">
            <v>-</v>
          </cell>
          <cell r="BA299" t="str">
            <v>-</v>
          </cell>
          <cell r="BB299" t="str">
            <v>-</v>
          </cell>
          <cell r="BC299" t="str">
            <v>-</v>
          </cell>
          <cell r="BD299" t="str">
            <v>-</v>
          </cell>
          <cell r="BE299" t="str">
            <v>Bovespa</v>
          </cell>
          <cell r="BF299" t="str">
            <v>FII - Fundos de Investimento Imobiliário</v>
          </cell>
          <cell r="BG299" t="str">
            <v>-</v>
          </cell>
        </row>
        <row r="300">
          <cell r="G300" t="str">
            <v>EGDB11</v>
          </cell>
          <cell r="H300" t="str">
            <v>53866393000187</v>
          </cell>
          <cell r="I300" t="str">
            <v>Tradicional</v>
          </cell>
          <cell r="J300" t="str">
            <v>https://fnet.bm</v>
          </cell>
          <cell r="K300">
            <v>78.68852459</v>
          </cell>
          <cell r="L300" t="str">
            <v>-</v>
          </cell>
          <cell r="M300">
            <v>27.6950006</v>
          </cell>
          <cell r="N300">
            <v>40.754550000000002</v>
          </cell>
          <cell r="O300">
            <v>64.858578234999996</v>
          </cell>
          <cell r="P300">
            <v>46041</v>
          </cell>
          <cell r="Q300">
            <v>107696.1208</v>
          </cell>
          <cell r="R300">
            <v>59805.138200000001</v>
          </cell>
          <cell r="S300">
            <v>47890.982600000003</v>
          </cell>
          <cell r="T300">
            <v>1192.1199999999999</v>
          </cell>
          <cell r="U300">
            <v>1192.1199999999999</v>
          </cell>
          <cell r="V300">
            <v>100</v>
          </cell>
          <cell r="W300">
            <v>46041</v>
          </cell>
          <cell r="X300">
            <v>1067.52</v>
          </cell>
          <cell r="Y300">
            <v>111.67191247</v>
          </cell>
          <cell r="Z300">
            <v>45679</v>
          </cell>
          <cell r="AA300">
            <v>1.2500226174</v>
          </cell>
          <cell r="AB300">
            <v>46022</v>
          </cell>
          <cell r="AC300">
            <v>90.34</v>
          </cell>
          <cell r="AD300">
            <v>86155.337750000006</v>
          </cell>
          <cell r="AE300">
            <v>953.67874418999997</v>
          </cell>
          <cell r="AF300" t="str">
            <v>-</v>
          </cell>
          <cell r="AG300">
            <v>0</v>
          </cell>
          <cell r="AH300">
            <v>0</v>
          </cell>
          <cell r="AI300">
            <v>0</v>
          </cell>
          <cell r="AJ300">
            <v>7.3032528779999994E-2</v>
          </cell>
          <cell r="AK300" t="str">
            <v>-</v>
          </cell>
          <cell r="AL300">
            <v>0.72409277162999997</v>
          </cell>
          <cell r="AM300">
            <v>2.4924127137999998</v>
          </cell>
          <cell r="AN300">
            <v>12.416426988</v>
          </cell>
          <cell r="AO300">
            <v>0.47366203106999999</v>
          </cell>
          <cell r="AP300">
            <v>-12.954832877999999</v>
          </cell>
          <cell r="AQ300">
            <v>7.3032528779999994E-2</v>
          </cell>
          <cell r="AR300">
            <v>1191.25</v>
          </cell>
          <cell r="AS300" t="str">
            <v>-</v>
          </cell>
          <cell r="AT300" t="str">
            <v>-</v>
          </cell>
          <cell r="AU300">
            <v>0.47366203106999999</v>
          </cell>
          <cell r="AV300">
            <v>-0.53473198168000002</v>
          </cell>
          <cell r="AW300">
            <v>1.9641064834999999</v>
          </cell>
          <cell r="AX300">
            <v>0.47366203106999999</v>
          </cell>
          <cell r="AY300">
            <v>12</v>
          </cell>
          <cell r="AZ300">
            <v>3</v>
          </cell>
          <cell r="BA300">
            <v>0</v>
          </cell>
          <cell r="BB300">
            <v>-1.5627969315000001</v>
          </cell>
          <cell r="BC300">
            <v>0.11267714094</v>
          </cell>
          <cell r="BD300">
            <v>-3.9100978943000002</v>
          </cell>
          <cell r="BE300" t="str">
            <v>Bovespa</v>
          </cell>
          <cell r="BF300" t="str">
            <v>FII - Fundos de Investimento Imobiliário</v>
          </cell>
          <cell r="BG300">
            <v>0</v>
          </cell>
        </row>
        <row r="301">
          <cell r="G301" t="str">
            <v>IDFI11</v>
          </cell>
          <cell r="H301" t="str">
            <v>32774914000104</v>
          </cell>
          <cell r="I301" t="str">
            <v>Tradicional</v>
          </cell>
          <cell r="J301" t="str">
            <v>https://fnet.bm</v>
          </cell>
          <cell r="K301">
            <v>0</v>
          </cell>
          <cell r="L301" t="str">
            <v>-</v>
          </cell>
          <cell r="M301">
            <v>0</v>
          </cell>
          <cell r="N301">
            <v>0</v>
          </cell>
          <cell r="O301">
            <v>0</v>
          </cell>
          <cell r="P301">
            <v>45589</v>
          </cell>
          <cell r="Q301" t="str">
            <v>-</v>
          </cell>
          <cell r="R301" t="str">
            <v>-</v>
          </cell>
          <cell r="S301" t="str">
            <v>-</v>
          </cell>
          <cell r="T301" t="str">
            <v>-</v>
          </cell>
          <cell r="U301" t="str">
            <v>-</v>
          </cell>
          <cell r="V301" t="str">
            <v>-</v>
          </cell>
          <cell r="W301" t="str">
            <v>-</v>
          </cell>
          <cell r="X301" t="str">
            <v>-</v>
          </cell>
          <cell r="Y301" t="str">
            <v>-</v>
          </cell>
          <cell r="Z301" t="str">
            <v>-</v>
          </cell>
          <cell r="AA301" t="str">
            <v>-</v>
          </cell>
          <cell r="AB301">
            <v>45016</v>
          </cell>
          <cell r="AC301">
            <v>2057.9250000000002</v>
          </cell>
          <cell r="AD301">
            <v>101079.95207</v>
          </cell>
          <cell r="AE301">
            <v>49.117412962000003</v>
          </cell>
          <cell r="AF301">
            <v>45565</v>
          </cell>
          <cell r="AG301" t="str">
            <v>-</v>
          </cell>
          <cell r="AH301">
            <v>0</v>
          </cell>
          <cell r="AI301">
            <v>0</v>
          </cell>
          <cell r="AJ301" t="str">
            <v>-</v>
          </cell>
          <cell r="AK301" t="str">
            <v>-</v>
          </cell>
          <cell r="AL301" t="str">
            <v>-</v>
          </cell>
          <cell r="AM301" t="str">
            <v>-</v>
          </cell>
          <cell r="AN301" t="str">
            <v>-</v>
          </cell>
          <cell r="AO301" t="str">
            <v>-</v>
          </cell>
          <cell r="AP301" t="str">
            <v>-</v>
          </cell>
          <cell r="AQ301" t="str">
            <v>-</v>
          </cell>
          <cell r="AR301" t="str">
            <v>-</v>
          </cell>
          <cell r="AS301" t="str">
            <v>-</v>
          </cell>
          <cell r="AT301" t="str">
            <v>-</v>
          </cell>
          <cell r="AU301" t="str">
            <v>-</v>
          </cell>
          <cell r="AV301" t="str">
            <v>-</v>
          </cell>
          <cell r="AW301" t="str">
            <v>-</v>
          </cell>
          <cell r="AX301" t="str">
            <v>-</v>
          </cell>
          <cell r="AY301" t="str">
            <v>-</v>
          </cell>
          <cell r="AZ301" t="str">
            <v>-</v>
          </cell>
          <cell r="BA301">
            <v>0.40749146108000001</v>
          </cell>
          <cell r="BB301" t="str">
            <v>-</v>
          </cell>
          <cell r="BC301" t="str">
            <v>-</v>
          </cell>
          <cell r="BD301" t="str">
            <v>-</v>
          </cell>
          <cell r="BE301" t="str">
            <v>Bovespa</v>
          </cell>
          <cell r="BF301" t="str">
            <v>FII - Fundos de Investimento Imobiliário</v>
          </cell>
          <cell r="BG301">
            <v>0</v>
          </cell>
        </row>
        <row r="302">
          <cell r="G302" t="str">
            <v>IDGR11</v>
          </cell>
          <cell r="H302" t="str">
            <v>44177538000141</v>
          </cell>
          <cell r="I302" t="str">
            <v>Tradicional</v>
          </cell>
          <cell r="J302" t="str">
            <v>https://fnet.bm</v>
          </cell>
          <cell r="K302">
            <v>0</v>
          </cell>
          <cell r="L302" t="str">
            <v>-</v>
          </cell>
          <cell r="M302">
            <v>0</v>
          </cell>
          <cell r="N302">
            <v>0</v>
          </cell>
          <cell r="O302">
            <v>0</v>
          </cell>
          <cell r="P302">
            <v>45649</v>
          </cell>
          <cell r="Q302" t="str">
            <v>-</v>
          </cell>
          <cell r="R302">
            <v>1325.0385000000001</v>
          </cell>
          <cell r="S302" t="str">
            <v>-</v>
          </cell>
          <cell r="T302" t="str">
            <v>-</v>
          </cell>
          <cell r="U302" t="str">
            <v>-</v>
          </cell>
          <cell r="V302" t="str">
            <v>-</v>
          </cell>
          <cell r="W302" t="str">
            <v>-</v>
          </cell>
          <cell r="X302" t="str">
            <v>-</v>
          </cell>
          <cell r="Y302" t="str">
            <v>-</v>
          </cell>
          <cell r="Z302" t="str">
            <v>-</v>
          </cell>
          <cell r="AA302" t="str">
            <v>-</v>
          </cell>
          <cell r="AB302">
            <v>45688</v>
          </cell>
          <cell r="AC302">
            <v>883.35900000000004</v>
          </cell>
          <cell r="AD302">
            <v>0</v>
          </cell>
          <cell r="AE302">
            <v>0</v>
          </cell>
          <cell r="AF302">
            <v>45596</v>
          </cell>
          <cell r="AG302">
            <v>0</v>
          </cell>
          <cell r="AH302">
            <v>0</v>
          </cell>
          <cell r="AI302">
            <v>0</v>
          </cell>
          <cell r="AJ302" t="str">
            <v>-</v>
          </cell>
          <cell r="AK302" t="str">
            <v>-</v>
          </cell>
          <cell r="AL302" t="str">
            <v>-</v>
          </cell>
          <cell r="AM302" t="str">
            <v>-</v>
          </cell>
          <cell r="AN302" t="str">
            <v>-</v>
          </cell>
          <cell r="AO302" t="str">
            <v>-</v>
          </cell>
          <cell r="AP302" t="str">
            <v>-</v>
          </cell>
          <cell r="AQ302" t="str">
            <v>-</v>
          </cell>
          <cell r="AR302" t="str">
            <v>-</v>
          </cell>
          <cell r="AS302" t="str">
            <v>-</v>
          </cell>
          <cell r="AT302" t="str">
            <v>-</v>
          </cell>
          <cell r="AU302" t="str">
            <v>-</v>
          </cell>
          <cell r="AV302" t="str">
            <v>-</v>
          </cell>
          <cell r="AW302" t="str">
            <v>-</v>
          </cell>
          <cell r="AX302" t="str">
            <v>-</v>
          </cell>
          <cell r="AY302" t="str">
            <v>-</v>
          </cell>
          <cell r="AZ302" t="str">
            <v>-</v>
          </cell>
          <cell r="BA302">
            <v>0</v>
          </cell>
          <cell r="BB302" t="str">
            <v>-</v>
          </cell>
          <cell r="BC302" t="str">
            <v>-</v>
          </cell>
          <cell r="BD302" t="str">
            <v>-</v>
          </cell>
          <cell r="BE302" t="str">
            <v>Bovespa</v>
          </cell>
          <cell r="BF302" t="str">
            <v>FII - Fundos de Investimento Imobiliário</v>
          </cell>
          <cell r="BG302">
            <v>0</v>
          </cell>
        </row>
        <row r="303">
          <cell r="G303" t="str">
            <v>EDFO11</v>
          </cell>
          <cell r="H303" t="str">
            <v>06175262000173</v>
          </cell>
          <cell r="I303" t="str">
            <v>Tradicional</v>
          </cell>
          <cell r="J303" t="str">
            <v>https://fnet.bm</v>
          </cell>
          <cell r="K303">
            <v>55.737704917999999</v>
          </cell>
          <cell r="L303" t="str">
            <v>-</v>
          </cell>
          <cell r="M303">
            <v>18.015318839999999</v>
          </cell>
          <cell r="N303">
            <v>19.515834261999998</v>
          </cell>
          <cell r="O303">
            <v>53.747851177000001</v>
          </cell>
          <cell r="P303">
            <v>46041</v>
          </cell>
          <cell r="Q303">
            <v>29972</v>
          </cell>
          <cell r="R303">
            <v>31860</v>
          </cell>
          <cell r="S303">
            <v>-1888</v>
          </cell>
          <cell r="T303">
            <v>127</v>
          </cell>
          <cell r="U303">
            <v>137.09762327000001</v>
          </cell>
          <cell r="V303">
            <v>92.634720404999996</v>
          </cell>
          <cell r="W303">
            <v>45959</v>
          </cell>
          <cell r="X303">
            <v>92.875769638999998</v>
          </cell>
          <cell r="Y303">
            <v>136.74180089999999</v>
          </cell>
          <cell r="Z303">
            <v>45700</v>
          </cell>
          <cell r="AA303">
            <v>0.60238079848000003</v>
          </cell>
          <cell r="AB303">
            <v>46022</v>
          </cell>
          <cell r="AC303">
            <v>236</v>
          </cell>
          <cell r="AD303">
            <v>49755.902040000001</v>
          </cell>
          <cell r="AE303">
            <v>210.83009339</v>
          </cell>
          <cell r="AF303">
            <v>46021</v>
          </cell>
          <cell r="AG303">
            <v>9.0010359482000002</v>
          </cell>
          <cell r="AH303">
            <v>12.15139853</v>
          </cell>
          <cell r="AI303">
            <v>0.88871999999999995</v>
          </cell>
          <cell r="AJ303">
            <v>0.21305136906</v>
          </cell>
          <cell r="AK303">
            <v>0.10594507657</v>
          </cell>
          <cell r="AL303">
            <v>-2.9336540972999998</v>
          </cell>
          <cell r="AM303">
            <v>-0.24665761956999999</v>
          </cell>
          <cell r="AN303">
            <v>3.7598664938000002</v>
          </cell>
          <cell r="AO303">
            <v>-1.5208285774999999</v>
          </cell>
          <cell r="AP303">
            <v>-21.611393372999999</v>
          </cell>
          <cell r="AQ303">
            <v>-2.3001769366999998</v>
          </cell>
          <cell r="AR303">
            <v>129.99</v>
          </cell>
          <cell r="AS303">
            <v>-17.611539619999999</v>
          </cell>
          <cell r="AT303">
            <v>-50.653440328000002</v>
          </cell>
          <cell r="AU303">
            <v>-1.5208285774999999</v>
          </cell>
          <cell r="AV303">
            <v>-2.5292225901999998</v>
          </cell>
          <cell r="AW303">
            <v>14.194227563</v>
          </cell>
          <cell r="AX303">
            <v>-13.658653013</v>
          </cell>
          <cell r="AY303">
            <v>6</v>
          </cell>
          <cell r="AZ303">
            <v>5</v>
          </cell>
          <cell r="BA303">
            <v>0.67460148777999995</v>
          </cell>
          <cell r="BB303">
            <v>4.3619127921999998E-2</v>
          </cell>
          <cell r="BC303">
            <v>0.72776155470000004</v>
          </cell>
          <cell r="BD303">
            <v>-6.5054905384000001</v>
          </cell>
          <cell r="BE303" t="str">
            <v>Bovespa</v>
          </cell>
          <cell r="BF303" t="str">
            <v>FII - Fundos de Investimento Imobiliário</v>
          </cell>
          <cell r="BG303">
            <v>0.88871999999999995</v>
          </cell>
        </row>
        <row r="304">
          <cell r="G304" t="str">
            <v>ELDO11</v>
          </cell>
          <cell r="H304" t="str">
            <v>13022994000199</v>
          </cell>
          <cell r="I304" t="str">
            <v>Tradicional</v>
          </cell>
          <cell r="J304" t="str">
            <v>https://fnet.bm</v>
          </cell>
          <cell r="K304">
            <v>0</v>
          </cell>
          <cell r="L304" t="str">
            <v>-</v>
          </cell>
          <cell r="M304">
            <v>0</v>
          </cell>
          <cell r="N304">
            <v>0</v>
          </cell>
          <cell r="O304">
            <v>0</v>
          </cell>
          <cell r="P304">
            <v>42339</v>
          </cell>
          <cell r="Q304" t="str">
            <v>-</v>
          </cell>
          <cell r="R304" t="str">
            <v>-</v>
          </cell>
          <cell r="S304" t="str">
            <v>-</v>
          </cell>
          <cell r="T304" t="str">
            <v>-</v>
          </cell>
          <cell r="U304" t="str">
            <v>-</v>
          </cell>
          <cell r="V304" t="str">
            <v>-</v>
          </cell>
          <cell r="W304" t="str">
            <v>-</v>
          </cell>
          <cell r="X304" t="str">
            <v>-</v>
          </cell>
          <cell r="Y304" t="str">
            <v>-</v>
          </cell>
          <cell r="Z304" t="str">
            <v>-</v>
          </cell>
          <cell r="AA304" t="str">
            <v>-</v>
          </cell>
          <cell r="AB304">
            <v>46022</v>
          </cell>
          <cell r="AC304">
            <v>787.25599999999997</v>
          </cell>
          <cell r="AD304">
            <v>1423360.2829</v>
          </cell>
          <cell r="AE304">
            <v>1808.0018226</v>
          </cell>
          <cell r="AF304">
            <v>46036</v>
          </cell>
          <cell r="AG304" t="str">
            <v>-</v>
          </cell>
          <cell r="AH304">
            <v>122.79</v>
          </cell>
          <cell r="AI304">
            <v>16.28</v>
          </cell>
          <cell r="AJ304" t="str">
            <v>-</v>
          </cell>
          <cell r="AK304" t="str">
            <v>-</v>
          </cell>
          <cell r="AL304" t="str">
            <v>-</v>
          </cell>
          <cell r="AM304" t="str">
            <v>-</v>
          </cell>
          <cell r="AN304" t="str">
            <v>-</v>
          </cell>
          <cell r="AO304" t="str">
            <v>-</v>
          </cell>
          <cell r="AP304" t="str">
            <v>-</v>
          </cell>
          <cell r="AQ304" t="str">
            <v>-</v>
          </cell>
          <cell r="AR304" t="str">
            <v>-</v>
          </cell>
          <cell r="AS304" t="str">
            <v>-</v>
          </cell>
          <cell r="AT304" t="str">
            <v>-</v>
          </cell>
          <cell r="AU304" t="str">
            <v>-</v>
          </cell>
          <cell r="AV304" t="str">
            <v>-</v>
          </cell>
          <cell r="AW304" t="str">
            <v>-</v>
          </cell>
          <cell r="AX304" t="str">
            <v>-</v>
          </cell>
          <cell r="AY304" t="str">
            <v>-</v>
          </cell>
          <cell r="AZ304" t="str">
            <v>-</v>
          </cell>
          <cell r="BA304" t="str">
            <v>-</v>
          </cell>
          <cell r="BB304" t="str">
            <v>-</v>
          </cell>
          <cell r="BC304" t="str">
            <v>-</v>
          </cell>
          <cell r="BD304" t="str">
            <v>-</v>
          </cell>
          <cell r="BE304" t="str">
            <v>Bovespa</v>
          </cell>
          <cell r="BF304" t="str">
            <v>FII - Fundos de Investimento Imobiliário</v>
          </cell>
          <cell r="BG304">
            <v>16.28</v>
          </cell>
        </row>
        <row r="305">
          <cell r="G305" t="str">
            <v>EURO11</v>
          </cell>
          <cell r="H305" t="str">
            <v>05437916000127</v>
          </cell>
          <cell r="I305" t="str">
            <v>Tradicional</v>
          </cell>
          <cell r="J305" t="str">
            <v>https://fnet.bm</v>
          </cell>
          <cell r="K305">
            <v>100</v>
          </cell>
          <cell r="L305" t="str">
            <v>-</v>
          </cell>
          <cell r="M305">
            <v>32.972643920000003</v>
          </cell>
          <cell r="N305">
            <v>41.373376557</v>
          </cell>
          <cell r="O305">
            <v>28.873605294000001</v>
          </cell>
          <cell r="P305">
            <v>46041</v>
          </cell>
          <cell r="Q305">
            <v>115560.89664000001</v>
          </cell>
          <cell r="R305">
            <v>79090.816000000006</v>
          </cell>
          <cell r="S305">
            <v>36470.08064</v>
          </cell>
          <cell r="T305">
            <v>300.99</v>
          </cell>
          <cell r="U305">
            <v>321</v>
          </cell>
          <cell r="V305">
            <v>93.766355140000002</v>
          </cell>
          <cell r="W305">
            <v>46029</v>
          </cell>
          <cell r="X305">
            <v>193.42840225</v>
          </cell>
          <cell r="Y305">
            <v>155.60796475000001</v>
          </cell>
          <cell r="Z305">
            <v>45699</v>
          </cell>
          <cell r="AA305">
            <v>0.75702649922999998</v>
          </cell>
          <cell r="AB305">
            <v>46022</v>
          </cell>
          <cell r="AC305">
            <v>383.93599999999998</v>
          </cell>
          <cell r="AD305">
            <v>152651.05879000001</v>
          </cell>
          <cell r="AE305">
            <v>397.59506477999997</v>
          </cell>
          <cell r="AF305">
            <v>46021</v>
          </cell>
          <cell r="AG305">
            <v>11.470873786</v>
          </cell>
          <cell r="AH305">
            <v>23.63</v>
          </cell>
          <cell r="AI305">
            <v>2.08</v>
          </cell>
          <cell r="AJ305">
            <v>-3.0315721649</v>
          </cell>
          <cell r="AK305">
            <v>-3.1386784573000002</v>
          </cell>
          <cell r="AL305">
            <v>1.4599919466</v>
          </cell>
          <cell r="AM305">
            <v>16.928648064000001</v>
          </cell>
          <cell r="AN305">
            <v>60.820752386000002</v>
          </cell>
          <cell r="AO305">
            <v>1.0304779807</v>
          </cell>
          <cell r="AP305">
            <v>35.449492519000003</v>
          </cell>
          <cell r="AQ305">
            <v>-5.6457680249999997</v>
          </cell>
          <cell r="AR305">
            <v>319</v>
          </cell>
          <cell r="AS305">
            <v>120.70163175</v>
          </cell>
          <cell r="AT305">
            <v>87.659731043999997</v>
          </cell>
          <cell r="AU305">
            <v>1.0304779807</v>
          </cell>
          <cell r="AV305">
            <v>2.2083967996999999E-2</v>
          </cell>
          <cell r="AW305">
            <v>13.670807999999999</v>
          </cell>
          <cell r="AX305">
            <v>-8.7765427673000005</v>
          </cell>
          <cell r="AY305">
            <v>10</v>
          </cell>
          <cell r="AZ305">
            <v>7</v>
          </cell>
          <cell r="BA305">
            <v>0.69628092256999996</v>
          </cell>
          <cell r="BB305">
            <v>1.2053640129000001</v>
          </cell>
          <cell r="BC305">
            <v>0.69692243910999996</v>
          </cell>
          <cell r="BD305">
            <v>26.670946798999999</v>
          </cell>
          <cell r="BE305" t="str">
            <v>Bovespa</v>
          </cell>
          <cell r="BF305" t="str">
            <v>FII - Fundos de Investimento Imobiliário</v>
          </cell>
          <cell r="BG305">
            <v>2.08</v>
          </cell>
        </row>
        <row r="306">
          <cell r="G306" t="str">
            <v>ABCP11</v>
          </cell>
          <cell r="H306" t="str">
            <v>01201140000190</v>
          </cell>
          <cell r="I306" t="str">
            <v>Tradicional</v>
          </cell>
          <cell r="J306" t="str">
            <v>https://fnet.bm</v>
          </cell>
          <cell r="K306">
            <v>100</v>
          </cell>
          <cell r="L306" t="str">
            <v>-</v>
          </cell>
          <cell r="M306">
            <v>75.879170720000005</v>
          </cell>
          <cell r="N306">
            <v>72.425287213000004</v>
          </cell>
          <cell r="O306">
            <v>68.992122941000005</v>
          </cell>
          <cell r="P306">
            <v>46041</v>
          </cell>
          <cell r="Q306">
            <v>383931.45546000003</v>
          </cell>
          <cell r="R306">
            <v>340654.99187999999</v>
          </cell>
          <cell r="S306">
            <v>43276.463580000003</v>
          </cell>
          <cell r="T306">
            <v>81.53</v>
          </cell>
          <cell r="U306">
            <v>89.823526603000005</v>
          </cell>
          <cell r="V306">
            <v>90.766865968000005</v>
          </cell>
          <cell r="W306">
            <v>45869</v>
          </cell>
          <cell r="X306">
            <v>65.074536671000004</v>
          </cell>
          <cell r="Y306">
            <v>125.28710024999999</v>
          </cell>
          <cell r="Z306">
            <v>45694</v>
          </cell>
          <cell r="AA306">
            <v>0.73585625277</v>
          </cell>
          <cell r="AB306">
            <v>46022</v>
          </cell>
          <cell r="AC306">
            <v>4709.0820000000003</v>
          </cell>
          <cell r="AD306">
            <v>521747.90119</v>
          </cell>
          <cell r="AE306">
            <v>110.79609596</v>
          </cell>
          <cell r="AF306">
            <v>46021</v>
          </cell>
          <cell r="AG306">
            <v>10.367708045000001</v>
          </cell>
          <cell r="AH306">
            <v>7.5</v>
          </cell>
          <cell r="AI306">
            <v>0.65</v>
          </cell>
          <cell r="AJ306">
            <v>0.22126613403000001</v>
          </cell>
          <cell r="AK306">
            <v>0.11415984154</v>
          </cell>
          <cell r="AL306">
            <v>5.2699255925999999</v>
          </cell>
          <cell r="AM306">
            <v>9.3431050062000001</v>
          </cell>
          <cell r="AN306">
            <v>23.796956387000002</v>
          </cell>
          <cell r="AO306">
            <v>2.2704465631000001</v>
          </cell>
          <cell r="AP306">
            <v>-1.5743034801</v>
          </cell>
          <cell r="AQ306">
            <v>-0.81508515805000004</v>
          </cell>
          <cell r="AR306">
            <v>82.2</v>
          </cell>
          <cell r="AS306">
            <v>86.556574416000004</v>
          </cell>
          <cell r="AT306">
            <v>53.514673707999997</v>
          </cell>
          <cell r="AU306">
            <v>2.2704465631000001</v>
          </cell>
          <cell r="AV306">
            <v>1.2620525504</v>
          </cell>
          <cell r="AW306">
            <v>9.6574301415000008</v>
          </cell>
          <cell r="AX306">
            <v>-9.6044592132000002</v>
          </cell>
          <cell r="AY306">
            <v>9</v>
          </cell>
          <cell r="AZ306">
            <v>7</v>
          </cell>
          <cell r="BA306">
            <v>0.83247950820000005</v>
          </cell>
          <cell r="BB306">
            <v>0.48720503289</v>
          </cell>
          <cell r="BC306">
            <v>1.0991202062000001</v>
          </cell>
          <cell r="BD306">
            <v>-1.8540949372</v>
          </cell>
          <cell r="BE306" t="str">
            <v>Bovespa</v>
          </cell>
          <cell r="BF306" t="str">
            <v>FII - Fundos de Investimento Imobiliário</v>
          </cell>
          <cell r="BG306">
            <v>0.65</v>
          </cell>
        </row>
        <row r="307">
          <cell r="G307" t="str">
            <v>GESE11B</v>
          </cell>
          <cell r="H307" t="str">
            <v>17007528000195</v>
          </cell>
          <cell r="I307" t="str">
            <v>Balcão Organizado</v>
          </cell>
          <cell r="J307" t="str">
            <v>https://fnet.bm</v>
          </cell>
          <cell r="K307">
            <v>0</v>
          </cell>
          <cell r="L307" t="str">
            <v>-</v>
          </cell>
          <cell r="M307">
            <v>0</v>
          </cell>
          <cell r="N307">
            <v>0</v>
          </cell>
          <cell r="O307">
            <v>0</v>
          </cell>
          <cell r="P307">
            <v>44119</v>
          </cell>
          <cell r="Q307" t="str">
            <v>-</v>
          </cell>
          <cell r="R307" t="str">
            <v>-</v>
          </cell>
          <cell r="S307" t="str">
            <v>-</v>
          </cell>
          <cell r="T307" t="str">
            <v>-</v>
          </cell>
          <cell r="U307" t="str">
            <v>-</v>
          </cell>
          <cell r="V307" t="str">
            <v>-</v>
          </cell>
          <cell r="W307" t="str">
            <v>-</v>
          </cell>
          <cell r="X307" t="str">
            <v>-</v>
          </cell>
          <cell r="Y307" t="str">
            <v>-</v>
          </cell>
          <cell r="Z307" t="str">
            <v>-</v>
          </cell>
          <cell r="AA307" t="str">
            <v>-</v>
          </cell>
          <cell r="AB307">
            <v>45260</v>
          </cell>
          <cell r="AC307">
            <v>52.000002809999998</v>
          </cell>
          <cell r="AD307">
            <v>58192.036939999998</v>
          </cell>
          <cell r="AE307">
            <v>1119.077573</v>
          </cell>
          <cell r="AF307">
            <v>45275</v>
          </cell>
          <cell r="AG307" t="str">
            <v>-</v>
          </cell>
          <cell r="AH307">
            <v>0</v>
          </cell>
          <cell r="AI307">
            <v>0</v>
          </cell>
          <cell r="AJ307" t="str">
            <v>-</v>
          </cell>
          <cell r="AK307" t="str">
            <v>-</v>
          </cell>
          <cell r="AL307" t="str">
            <v>-</v>
          </cell>
          <cell r="AM307" t="str">
            <v>-</v>
          </cell>
          <cell r="AN307" t="str">
            <v>-</v>
          </cell>
          <cell r="AO307" t="str">
            <v>-</v>
          </cell>
          <cell r="AP307" t="str">
            <v>-</v>
          </cell>
          <cell r="AQ307" t="str">
            <v>-</v>
          </cell>
          <cell r="AR307" t="str">
            <v>-</v>
          </cell>
          <cell r="AS307" t="str">
            <v>-</v>
          </cell>
          <cell r="AT307" t="str">
            <v>-</v>
          </cell>
          <cell r="AU307" t="str">
            <v>-</v>
          </cell>
          <cell r="AV307" t="str">
            <v>-</v>
          </cell>
          <cell r="AW307" t="str">
            <v>-</v>
          </cell>
          <cell r="AX307" t="str">
            <v>-</v>
          </cell>
          <cell r="AY307" t="str">
            <v>-</v>
          </cell>
          <cell r="AZ307" t="str">
            <v>-</v>
          </cell>
          <cell r="BA307" t="str">
            <v>-</v>
          </cell>
          <cell r="BB307" t="str">
            <v>-</v>
          </cell>
          <cell r="BC307" t="str">
            <v>-</v>
          </cell>
          <cell r="BD307" t="str">
            <v>-</v>
          </cell>
          <cell r="BE307" t="str">
            <v>Bovespa</v>
          </cell>
          <cell r="BF307" t="str">
            <v>FII - Fundos de Investimento Imobiliário</v>
          </cell>
          <cell r="BG307">
            <v>0</v>
          </cell>
        </row>
        <row r="308">
          <cell r="G308" t="str">
            <v>GSRF11</v>
          </cell>
          <cell r="H308" t="str">
            <v>62951756000173</v>
          </cell>
          <cell r="I308" t="str">
            <v>-</v>
          </cell>
          <cell r="J308" t="str">
            <v>https://fnet.bm</v>
          </cell>
          <cell r="K308">
            <v>40.983606557000002</v>
          </cell>
          <cell r="L308" t="str">
            <v>-</v>
          </cell>
          <cell r="M308" t="str">
            <v>-</v>
          </cell>
          <cell r="N308" t="str">
            <v>-</v>
          </cell>
          <cell r="O308">
            <v>9.0448511764999999</v>
          </cell>
          <cell r="P308">
            <v>46041</v>
          </cell>
          <cell r="Q308" t="str">
            <v>-</v>
          </cell>
          <cell r="R308" t="str">
            <v>-</v>
          </cell>
          <cell r="S308" t="str">
            <v>-</v>
          </cell>
          <cell r="T308">
            <v>104.99</v>
          </cell>
          <cell r="U308" t="str">
            <v>-</v>
          </cell>
          <cell r="V308" t="str">
            <v>-</v>
          </cell>
          <cell r="W308" t="str">
            <v>-</v>
          </cell>
          <cell r="X308" t="str">
            <v>-</v>
          </cell>
          <cell r="Y308" t="str">
            <v>-</v>
          </cell>
          <cell r="Z308" t="str">
            <v>-</v>
          </cell>
          <cell r="AA308" t="str">
            <v>-</v>
          </cell>
          <cell r="AB308">
            <v>46022</v>
          </cell>
          <cell r="AC308" t="str">
            <v>-</v>
          </cell>
          <cell r="AD308">
            <v>43730.930200000003</v>
          </cell>
          <cell r="AE308" t="str">
            <v>-</v>
          </cell>
          <cell r="AF308" t="str">
            <v>-</v>
          </cell>
          <cell r="AG308" t="str">
            <v>-</v>
          </cell>
          <cell r="AH308" t="str">
            <v>-</v>
          </cell>
          <cell r="AI308">
            <v>0</v>
          </cell>
          <cell r="AJ308">
            <v>0.28656032100000001</v>
          </cell>
          <cell r="AK308" t="str">
            <v>-</v>
          </cell>
          <cell r="AL308">
            <v>1.3710533938</v>
          </cell>
          <cell r="AM308" t="str">
            <v>-</v>
          </cell>
          <cell r="AN308" t="str">
            <v>-</v>
          </cell>
          <cell r="AO308">
            <v>1.0101981914</v>
          </cell>
          <cell r="AP308" t="str">
            <v>-</v>
          </cell>
          <cell r="AQ308">
            <v>0.35366086795000001</v>
          </cell>
          <cell r="AR308">
            <v>104.62</v>
          </cell>
          <cell r="AS308" t="str">
            <v>-</v>
          </cell>
          <cell r="AT308" t="str">
            <v>-</v>
          </cell>
          <cell r="AU308">
            <v>1.0101981914</v>
          </cell>
          <cell r="AV308">
            <v>1.8041786460999999E-3</v>
          </cell>
          <cell r="AW308">
            <v>1.4345662144</v>
          </cell>
          <cell r="AX308">
            <v>1.0101981914</v>
          </cell>
          <cell r="AY308" t="str">
            <v>-</v>
          </cell>
          <cell r="AZ308" t="str">
            <v>-</v>
          </cell>
          <cell r="BA308">
            <v>0</v>
          </cell>
          <cell r="BB308" t="str">
            <v>-</v>
          </cell>
          <cell r="BC308" t="str">
            <v>-</v>
          </cell>
          <cell r="BD308" t="str">
            <v>-</v>
          </cell>
          <cell r="BE308" t="str">
            <v>Bovespa</v>
          </cell>
          <cell r="BF308" t="str">
            <v>FII - Fundos de Investimento Imobiliário</v>
          </cell>
          <cell r="BG308">
            <v>0</v>
          </cell>
        </row>
        <row r="309">
          <cell r="G309" t="str">
            <v>HOSI11</v>
          </cell>
          <cell r="H309" t="str">
            <v>34081631000102</v>
          </cell>
          <cell r="I309" t="str">
            <v>Tradicional</v>
          </cell>
          <cell r="J309" t="str">
            <v>https://fnet.bm</v>
          </cell>
          <cell r="K309">
            <v>83.606557377000001</v>
          </cell>
          <cell r="L309" t="str">
            <v>-</v>
          </cell>
          <cell r="M309">
            <v>45.217584960000003</v>
          </cell>
          <cell r="N309">
            <v>5.8984631148000002</v>
          </cell>
          <cell r="O309">
            <v>4.1416599999999999</v>
          </cell>
          <cell r="P309">
            <v>46041</v>
          </cell>
          <cell r="Q309">
            <v>48112.455000000002</v>
          </cell>
          <cell r="R309">
            <v>48949.692000000003</v>
          </cell>
          <cell r="S309">
            <v>-837.23699999999997</v>
          </cell>
          <cell r="T309">
            <v>83.9</v>
          </cell>
          <cell r="U309">
            <v>86.785794530000004</v>
          </cell>
          <cell r="V309">
            <v>96.674807732000005</v>
          </cell>
          <cell r="W309">
            <v>45957</v>
          </cell>
          <cell r="X309">
            <v>75.414664205999998</v>
          </cell>
          <cell r="Y309">
            <v>111.25157273000001</v>
          </cell>
          <cell r="Z309">
            <v>45721</v>
          </cell>
          <cell r="AA309">
            <v>0.69249107942999999</v>
          </cell>
          <cell r="AB309">
            <v>46022</v>
          </cell>
          <cell r="AC309">
            <v>573.45000000000005</v>
          </cell>
          <cell r="AD309">
            <v>69477.364300000001</v>
          </cell>
          <cell r="AE309">
            <v>121.15679536</v>
          </cell>
          <cell r="AF309">
            <v>46021</v>
          </cell>
          <cell r="AG309">
            <v>7.5734536082000004</v>
          </cell>
          <cell r="AH309">
            <v>6.4646999999999997</v>
          </cell>
          <cell r="AI309">
            <v>0.24429999999999999</v>
          </cell>
          <cell r="AJ309">
            <v>0</v>
          </cell>
          <cell r="AK309" t="str">
            <v>-</v>
          </cell>
          <cell r="AL309">
            <v>-0.85495473586000004</v>
          </cell>
          <cell r="AM309">
            <v>-0.17473088674000001</v>
          </cell>
          <cell r="AN309">
            <v>6.1202849848999996</v>
          </cell>
          <cell r="AO309">
            <v>4.0898722727E-2</v>
          </cell>
          <cell r="AP309">
            <v>-19.250974882000001</v>
          </cell>
          <cell r="AQ309">
            <v>0.46700993897999998</v>
          </cell>
          <cell r="AR309">
            <v>83.51</v>
          </cell>
          <cell r="AS309">
            <v>54.273659699</v>
          </cell>
          <cell r="AT309">
            <v>21.231758989999999</v>
          </cell>
          <cell r="AU309">
            <v>4.0898722727E-2</v>
          </cell>
          <cell r="AV309">
            <v>-0.96749529002000001</v>
          </cell>
          <cell r="AW309">
            <v>3.4361915110000001</v>
          </cell>
          <cell r="AX309">
            <v>-3.3594977192000002</v>
          </cell>
          <cell r="AY309">
            <v>7</v>
          </cell>
          <cell r="AZ309">
            <v>4</v>
          </cell>
          <cell r="BA309">
            <v>0.28785200895000002</v>
          </cell>
          <cell r="BB309">
            <v>-8.1949054879999997E-2</v>
          </cell>
          <cell r="BC309">
            <v>-0.35839809871</v>
          </cell>
          <cell r="BD309">
            <v>2.3391255925999999</v>
          </cell>
          <cell r="BE309" t="str">
            <v>Bovespa</v>
          </cell>
          <cell r="BF309" t="str">
            <v>FII - Fundos de Investimento Imobiliário</v>
          </cell>
          <cell r="BG309">
            <v>0.24429999999999999</v>
          </cell>
        </row>
        <row r="310">
          <cell r="G310" t="str">
            <v>FIIB11</v>
          </cell>
          <cell r="H310" t="str">
            <v>14217108000145</v>
          </cell>
          <cell r="I310" t="str">
            <v>Tradicional</v>
          </cell>
          <cell r="J310" t="str">
            <v>https://fnet.bm</v>
          </cell>
          <cell r="K310">
            <v>100</v>
          </cell>
          <cell r="L310" t="str">
            <v>-</v>
          </cell>
          <cell r="M310">
            <v>268.3863546</v>
          </cell>
          <cell r="N310">
            <v>493.88413130999999</v>
          </cell>
          <cell r="O310">
            <v>310.55786175999998</v>
          </cell>
          <cell r="P310">
            <v>46041</v>
          </cell>
          <cell r="Q310">
            <v>327587.55</v>
          </cell>
          <cell r="R310">
            <v>334204.65000000002</v>
          </cell>
          <cell r="S310">
            <v>-6617.1</v>
          </cell>
          <cell r="T310">
            <v>478.23</v>
          </cell>
          <cell r="U310">
            <v>500.21938168999998</v>
          </cell>
          <cell r="V310">
            <v>95.604052441999997</v>
          </cell>
          <cell r="W310">
            <v>45852</v>
          </cell>
          <cell r="X310">
            <v>440.76057183</v>
          </cell>
          <cell r="Y310">
            <v>108.50108439</v>
          </cell>
          <cell r="Z310">
            <v>45680</v>
          </cell>
          <cell r="AA310">
            <v>0.80925444786</v>
          </cell>
          <cell r="AB310">
            <v>46022</v>
          </cell>
          <cell r="AC310">
            <v>685</v>
          </cell>
          <cell r="AD310">
            <v>404801.66759000003</v>
          </cell>
          <cell r="AE310">
            <v>590.95133954999994</v>
          </cell>
          <cell r="AF310">
            <v>46021</v>
          </cell>
          <cell r="AG310">
            <v>9.1578019636000008</v>
          </cell>
          <cell r="AH310">
            <v>44.68</v>
          </cell>
          <cell r="AI310">
            <v>3.58</v>
          </cell>
          <cell r="AJ310">
            <v>-0.16075156572999999</v>
          </cell>
          <cell r="AK310">
            <v>-0.26785785822000002</v>
          </cell>
          <cell r="AL310">
            <v>1.7594846498000001</v>
          </cell>
          <cell r="AM310">
            <v>-1.4207231092999999</v>
          </cell>
          <cell r="AN310">
            <v>7.1912166194999996</v>
          </cell>
          <cell r="AO310">
            <v>0.59105632917999995</v>
          </cell>
          <cell r="AP310">
            <v>-18.180043247</v>
          </cell>
          <cell r="AQ310">
            <v>0.36306400834000002</v>
          </cell>
          <cell r="AR310">
            <v>476.5</v>
          </cell>
          <cell r="AS310">
            <v>37.618823665000001</v>
          </cell>
          <cell r="AT310">
            <v>4.5769229569999998</v>
          </cell>
          <cell r="AU310">
            <v>0.59105632917999995</v>
          </cell>
          <cell r="AV310">
            <v>-0.41733768358000001</v>
          </cell>
          <cell r="AW310">
            <v>3.2300930184999999</v>
          </cell>
          <cell r="AX310">
            <v>-1.5048435249000001</v>
          </cell>
          <cell r="AY310">
            <v>8</v>
          </cell>
          <cell r="AZ310">
            <v>2</v>
          </cell>
          <cell r="BA310">
            <v>0.75607180569999999</v>
          </cell>
          <cell r="BB310">
            <v>-0.94725737877000005</v>
          </cell>
          <cell r="BC310">
            <v>0.33720020939000001</v>
          </cell>
          <cell r="BD310">
            <v>-10.804074762000001</v>
          </cell>
          <cell r="BE310" t="str">
            <v>Bovespa</v>
          </cell>
          <cell r="BF310" t="str">
            <v>FII - Fundos de Investimento Imobiliário</v>
          </cell>
          <cell r="BG310">
            <v>3.58</v>
          </cell>
        </row>
        <row r="311">
          <cell r="G311" t="str">
            <v>FINF11</v>
          </cell>
          <cell r="H311" t="str">
            <v>18369510000104</v>
          </cell>
          <cell r="I311" t="str">
            <v>Tradicional</v>
          </cell>
          <cell r="J311" t="str">
            <v>https://fnet.bm</v>
          </cell>
          <cell r="K311">
            <v>0</v>
          </cell>
          <cell r="L311" t="str">
            <v>-</v>
          </cell>
          <cell r="M311" t="str">
            <v>-</v>
          </cell>
          <cell r="N311" t="str">
            <v>-</v>
          </cell>
          <cell r="O311" t="str">
            <v>-</v>
          </cell>
          <cell r="P311" t="str">
            <v>-</v>
          </cell>
          <cell r="Q311" t="str">
            <v>-</v>
          </cell>
          <cell r="R311" t="str">
            <v>-</v>
          </cell>
          <cell r="S311" t="str">
            <v>-</v>
          </cell>
          <cell r="T311" t="str">
            <v>-</v>
          </cell>
          <cell r="U311" t="str">
            <v>-</v>
          </cell>
          <cell r="V311" t="str">
            <v>-</v>
          </cell>
          <cell r="W311" t="str">
            <v>-</v>
          </cell>
          <cell r="X311" t="str">
            <v>-</v>
          </cell>
          <cell r="Y311" t="str">
            <v>-</v>
          </cell>
          <cell r="Z311" t="str">
            <v>-</v>
          </cell>
          <cell r="AA311" t="str">
            <v>-</v>
          </cell>
          <cell r="AB311">
            <v>46022</v>
          </cell>
          <cell r="AC311">
            <v>820.11276132</v>
          </cell>
          <cell r="AD311">
            <v>90870.112739999997</v>
          </cell>
          <cell r="AE311">
            <v>110.80197385</v>
          </cell>
          <cell r="AF311">
            <v>46021</v>
          </cell>
          <cell r="AG311" t="str">
            <v>-</v>
          </cell>
          <cell r="AH311" t="str">
            <v>-</v>
          </cell>
          <cell r="AI311" t="str">
            <v>-</v>
          </cell>
          <cell r="AJ311" t="str">
            <v>-</v>
          </cell>
          <cell r="AK311" t="str">
            <v>-</v>
          </cell>
          <cell r="AL311" t="str">
            <v>-</v>
          </cell>
          <cell r="AM311" t="str">
            <v>-</v>
          </cell>
          <cell r="AN311" t="str">
            <v>-</v>
          </cell>
          <cell r="AO311" t="str">
            <v>-</v>
          </cell>
          <cell r="AP311" t="str">
            <v>-</v>
          </cell>
          <cell r="AQ311" t="str">
            <v>-</v>
          </cell>
          <cell r="AR311" t="str">
            <v>-</v>
          </cell>
          <cell r="AS311" t="str">
            <v>-</v>
          </cell>
          <cell r="AT311" t="str">
            <v>-</v>
          </cell>
          <cell r="AU311" t="str">
            <v>-</v>
          </cell>
          <cell r="AV311" t="str">
            <v>-</v>
          </cell>
          <cell r="AW311" t="str">
            <v>-</v>
          </cell>
          <cell r="AX311" t="str">
            <v>-</v>
          </cell>
          <cell r="AY311" t="str">
            <v>-</v>
          </cell>
          <cell r="AZ311" t="str">
            <v>-</v>
          </cell>
          <cell r="BA311" t="str">
            <v>-</v>
          </cell>
          <cell r="BB311" t="str">
            <v>-</v>
          </cell>
          <cell r="BC311" t="str">
            <v>-</v>
          </cell>
          <cell r="BD311" t="str">
            <v>-</v>
          </cell>
          <cell r="BE311" t="str">
            <v>Bovespa</v>
          </cell>
          <cell r="BF311" t="str">
            <v>FII - Fundos de Investimento Imobiliário</v>
          </cell>
          <cell r="BG311" t="str">
            <v>-</v>
          </cell>
        </row>
        <row r="312">
          <cell r="G312" t="str">
            <v>LSOP11</v>
          </cell>
          <cell r="H312" t="str">
            <v>63429256000139</v>
          </cell>
          <cell r="I312" t="str">
            <v>-</v>
          </cell>
          <cell r="J312" t="str">
            <v>https://fnet.bm</v>
          </cell>
          <cell r="K312">
            <v>11.475409836000001</v>
          </cell>
          <cell r="L312" t="str">
            <v>-</v>
          </cell>
          <cell r="M312" t="str">
            <v>-</v>
          </cell>
          <cell r="N312" t="str">
            <v>-</v>
          </cell>
          <cell r="O312">
            <v>29.412352941000002</v>
          </cell>
          <cell r="P312">
            <v>46038</v>
          </cell>
          <cell r="Q312" t="str">
            <v>-</v>
          </cell>
          <cell r="R312" t="str">
            <v>-</v>
          </cell>
          <cell r="S312" t="str">
            <v>-</v>
          </cell>
          <cell r="T312">
            <v>10</v>
          </cell>
          <cell r="U312" t="str">
            <v>-</v>
          </cell>
          <cell r="V312" t="str">
            <v>-</v>
          </cell>
          <cell r="W312" t="str">
            <v>-</v>
          </cell>
          <cell r="X312" t="str">
            <v>-</v>
          </cell>
          <cell r="Y312" t="str">
            <v>-</v>
          </cell>
          <cell r="Z312" t="str">
            <v>-</v>
          </cell>
          <cell r="AA312" t="str">
            <v>-</v>
          </cell>
          <cell r="AB312">
            <v>46022</v>
          </cell>
          <cell r="AC312" t="str">
            <v>-</v>
          </cell>
          <cell r="AD312">
            <v>31633.06984</v>
          </cell>
          <cell r="AE312" t="str">
            <v>-</v>
          </cell>
          <cell r="AF312">
            <v>46030</v>
          </cell>
          <cell r="AG312" t="str">
            <v>-</v>
          </cell>
          <cell r="AH312" t="str">
            <v>-</v>
          </cell>
          <cell r="AI312">
            <v>0.11550000000000001</v>
          </cell>
          <cell r="AJ312" t="str">
            <v>-</v>
          </cell>
          <cell r="AK312" t="str">
            <v>-</v>
          </cell>
          <cell r="AL312">
            <v>1.1684961302000001</v>
          </cell>
          <cell r="AM312" t="str">
            <v>-</v>
          </cell>
          <cell r="AN312" t="str">
            <v>-</v>
          </cell>
          <cell r="AO312" t="str">
            <v>-</v>
          </cell>
          <cell r="AP312" t="str">
            <v>-</v>
          </cell>
          <cell r="AQ312" t="str">
            <v>-</v>
          </cell>
          <cell r="AR312" t="str">
            <v>-</v>
          </cell>
          <cell r="AS312" t="str">
            <v>-</v>
          </cell>
          <cell r="AT312" t="str">
            <v>-</v>
          </cell>
          <cell r="AU312" t="str">
            <v>-</v>
          </cell>
          <cell r="AV312" t="str">
            <v>-</v>
          </cell>
          <cell r="AW312">
            <v>1.1684961302000001</v>
          </cell>
          <cell r="AX312">
            <v>0</v>
          </cell>
          <cell r="AY312" t="str">
            <v>-</v>
          </cell>
          <cell r="AZ312" t="str">
            <v>-</v>
          </cell>
          <cell r="BA312">
            <v>1.155</v>
          </cell>
          <cell r="BB312" t="str">
            <v>-</v>
          </cell>
          <cell r="BC312" t="str">
            <v>-</v>
          </cell>
          <cell r="BD312" t="str">
            <v>-</v>
          </cell>
          <cell r="BE312" t="str">
            <v>Bovespa</v>
          </cell>
          <cell r="BF312" t="str">
            <v>FII - Fundos de Investimento Imobiliário</v>
          </cell>
          <cell r="BG312">
            <v>0.11550000000000001</v>
          </cell>
        </row>
        <row r="313">
          <cell r="G313" t="str">
            <v>MIDW11</v>
          </cell>
          <cell r="H313" t="str">
            <v>63992956000137</v>
          </cell>
          <cell r="I313" t="str">
            <v>-</v>
          </cell>
          <cell r="J313" t="str">
            <v>https://fnet.bm</v>
          </cell>
          <cell r="K313">
            <v>3.2786885246000002</v>
          </cell>
          <cell r="L313" t="str">
            <v>-</v>
          </cell>
          <cell r="M313" t="str">
            <v>-</v>
          </cell>
          <cell r="N313" t="str">
            <v>-</v>
          </cell>
          <cell r="O313" t="str">
            <v>-</v>
          </cell>
          <cell r="P313">
            <v>46041</v>
          </cell>
          <cell r="Q313">
            <v>189000</v>
          </cell>
          <cell r="R313" t="str">
            <v>-</v>
          </cell>
          <cell r="S313" t="str">
            <v>-</v>
          </cell>
          <cell r="T313">
            <v>10</v>
          </cell>
          <cell r="U313" t="str">
            <v>-</v>
          </cell>
          <cell r="V313" t="str">
            <v>-</v>
          </cell>
          <cell r="W313" t="str">
            <v>-</v>
          </cell>
          <cell r="X313" t="str">
            <v>-</v>
          </cell>
          <cell r="Y313" t="str">
            <v>-</v>
          </cell>
          <cell r="Z313" t="str">
            <v>-</v>
          </cell>
          <cell r="AA313">
            <v>1.0028496826</v>
          </cell>
          <cell r="AB313">
            <v>46022</v>
          </cell>
          <cell r="AC313">
            <v>18900</v>
          </cell>
          <cell r="AD313">
            <v>188462.94044000001</v>
          </cell>
          <cell r="AE313">
            <v>9.9715841503</v>
          </cell>
          <cell r="AF313" t="str">
            <v>-</v>
          </cell>
          <cell r="AG313" t="str">
            <v>-</v>
          </cell>
          <cell r="AH313" t="str">
            <v>-</v>
          </cell>
          <cell r="AI313" t="str">
            <v>-</v>
          </cell>
          <cell r="AJ313">
            <v>0</v>
          </cell>
          <cell r="AK313">
            <v>-0.10710629248</v>
          </cell>
          <cell r="AL313" t="str">
            <v>-</v>
          </cell>
          <cell r="AM313" t="str">
            <v>-</v>
          </cell>
          <cell r="AN313" t="str">
            <v>-</v>
          </cell>
          <cell r="AO313" t="str">
            <v>-</v>
          </cell>
          <cell r="AP313" t="str">
            <v>-</v>
          </cell>
          <cell r="AQ313" t="str">
            <v>-</v>
          </cell>
          <cell r="AR313" t="str">
            <v>-</v>
          </cell>
          <cell r="AS313" t="str">
            <v>-</v>
          </cell>
          <cell r="AT313" t="str">
            <v>-</v>
          </cell>
          <cell r="AU313" t="str">
            <v>-</v>
          </cell>
          <cell r="AV313" t="str">
            <v>-</v>
          </cell>
          <cell r="AW313" t="str">
            <v>-</v>
          </cell>
          <cell r="AX313" t="str">
            <v>-</v>
          </cell>
          <cell r="AY313" t="str">
            <v>-</v>
          </cell>
          <cell r="AZ313" t="str">
            <v>-</v>
          </cell>
          <cell r="BA313" t="str">
            <v>-</v>
          </cell>
          <cell r="BB313" t="str">
            <v>-</v>
          </cell>
          <cell r="BC313" t="str">
            <v>-</v>
          </cell>
          <cell r="BD313" t="str">
            <v>-</v>
          </cell>
          <cell r="BE313" t="str">
            <v>Bovespa</v>
          </cell>
          <cell r="BF313" t="str">
            <v>FII - Fundos de Investimento Imobiliário</v>
          </cell>
          <cell r="BG313" t="str">
            <v>-</v>
          </cell>
        </row>
        <row r="314">
          <cell r="G314" t="str">
            <v>MINT11</v>
          </cell>
          <cell r="H314" t="str">
            <v>19872887000136</v>
          </cell>
          <cell r="I314" t="str">
            <v>Tradicional</v>
          </cell>
          <cell r="J314" t="str">
            <v>https://fnet.bm</v>
          </cell>
          <cell r="K314">
            <v>0</v>
          </cell>
          <cell r="L314" t="str">
            <v>-</v>
          </cell>
          <cell r="M314">
            <v>0</v>
          </cell>
          <cell r="N314">
            <v>0</v>
          </cell>
          <cell r="O314">
            <v>0</v>
          </cell>
          <cell r="P314">
            <v>45610</v>
          </cell>
          <cell r="Q314" t="str">
            <v>-</v>
          </cell>
          <cell r="R314" t="str">
            <v>-</v>
          </cell>
          <cell r="S314" t="str">
            <v>-</v>
          </cell>
          <cell r="T314" t="str">
            <v>-</v>
          </cell>
          <cell r="U314" t="str">
            <v>-</v>
          </cell>
          <cell r="V314" t="str">
            <v>-</v>
          </cell>
          <cell r="W314" t="str">
            <v>-</v>
          </cell>
          <cell r="X314" t="str">
            <v>-</v>
          </cell>
          <cell r="Y314" t="str">
            <v>-</v>
          </cell>
          <cell r="Z314" t="str">
            <v>-</v>
          </cell>
          <cell r="AA314" t="str">
            <v>-</v>
          </cell>
          <cell r="AB314">
            <v>45626</v>
          </cell>
          <cell r="AC314">
            <v>520</v>
          </cell>
          <cell r="AD314">
            <v>50527.673909999998</v>
          </cell>
          <cell r="AE314">
            <v>97.168603673000007</v>
          </cell>
          <cell r="AF314">
            <v>45636</v>
          </cell>
          <cell r="AG314" t="str">
            <v>-</v>
          </cell>
          <cell r="AH314">
            <v>0</v>
          </cell>
          <cell r="AI314">
            <v>0</v>
          </cell>
          <cell r="AJ314" t="str">
            <v>-</v>
          </cell>
          <cell r="AK314" t="str">
            <v>-</v>
          </cell>
          <cell r="AL314" t="str">
            <v>-</v>
          </cell>
          <cell r="AM314" t="str">
            <v>-</v>
          </cell>
          <cell r="AN314" t="str">
            <v>-</v>
          </cell>
          <cell r="AO314" t="str">
            <v>-</v>
          </cell>
          <cell r="AP314" t="str">
            <v>-</v>
          </cell>
          <cell r="AQ314" t="str">
            <v>-</v>
          </cell>
          <cell r="AR314" t="str">
            <v>-</v>
          </cell>
          <cell r="AS314" t="str">
            <v>-</v>
          </cell>
          <cell r="AT314" t="str">
            <v>-</v>
          </cell>
          <cell r="AU314" t="str">
            <v>-</v>
          </cell>
          <cell r="AV314" t="str">
            <v>-</v>
          </cell>
          <cell r="AW314" t="str">
            <v>-</v>
          </cell>
          <cell r="AX314" t="str">
            <v>-</v>
          </cell>
          <cell r="AY314" t="str">
            <v>-</v>
          </cell>
          <cell r="AZ314" t="str">
            <v>-</v>
          </cell>
          <cell r="BA314">
            <v>0</v>
          </cell>
          <cell r="BB314" t="str">
            <v>-</v>
          </cell>
          <cell r="BC314" t="str">
            <v>-</v>
          </cell>
          <cell r="BD314" t="str">
            <v>-</v>
          </cell>
          <cell r="BE314" t="str">
            <v>Bovespa</v>
          </cell>
          <cell r="BF314" t="str">
            <v>FII - Fundos de Investimento Imobiliário</v>
          </cell>
          <cell r="BG314">
            <v>0</v>
          </cell>
        </row>
        <row r="315">
          <cell r="G315" t="str">
            <v>NVHO11</v>
          </cell>
          <cell r="H315" t="str">
            <v>17025970000144</v>
          </cell>
          <cell r="I315" t="str">
            <v>Tradicional</v>
          </cell>
          <cell r="J315" t="str">
            <v>https://fnet.bm</v>
          </cell>
          <cell r="K315">
            <v>80.327868851999995</v>
          </cell>
          <cell r="L315" t="str">
            <v>-</v>
          </cell>
          <cell r="M315">
            <v>5.5654513999999997</v>
          </cell>
          <cell r="N315">
            <v>2.2493055738000001</v>
          </cell>
          <cell r="O315">
            <v>3.5493999999999999</v>
          </cell>
          <cell r="P315">
            <v>46041</v>
          </cell>
          <cell r="Q315">
            <v>475942.29350999999</v>
          </cell>
          <cell r="R315">
            <v>501668.90396999998</v>
          </cell>
          <cell r="S315">
            <v>-25726.610459</v>
          </cell>
          <cell r="T315">
            <v>11.47</v>
          </cell>
          <cell r="U315">
            <v>14.169965887</v>
          </cell>
          <cell r="V315">
            <v>80.945854713000003</v>
          </cell>
          <cell r="W315">
            <v>45952</v>
          </cell>
          <cell r="X315">
            <v>9.7008124739999992</v>
          </cell>
          <cell r="Y315">
            <v>118.23751908</v>
          </cell>
          <cell r="Z315">
            <v>45681</v>
          </cell>
          <cell r="AA315">
            <v>0.69348344300999998</v>
          </cell>
          <cell r="AB315">
            <v>46022</v>
          </cell>
          <cell r="AC315">
            <v>41494.533000000003</v>
          </cell>
          <cell r="AD315">
            <v>686306.64265000005</v>
          </cell>
          <cell r="AE315">
            <v>16.539688315999999</v>
          </cell>
          <cell r="AF315">
            <v>46021</v>
          </cell>
          <cell r="AG315">
            <v>10.209383431999999</v>
          </cell>
          <cell r="AH315">
            <v>1.2343144569</v>
          </cell>
          <cell r="AI315">
            <v>8.9595430000000004E-2</v>
          </cell>
          <cell r="AJ315">
            <v>0.52585451358000002</v>
          </cell>
          <cell r="AK315">
            <v>0.41874822108999998</v>
          </cell>
          <cell r="AL315">
            <v>-9.3133520826999998</v>
          </cell>
          <cell r="AM315">
            <v>-2.8649743440000002</v>
          </cell>
          <cell r="AN315">
            <v>5.0348184395000004</v>
          </cell>
          <cell r="AO315">
            <v>-6.8267827042000002</v>
          </cell>
          <cell r="AP315">
            <v>-20.336441427</v>
          </cell>
          <cell r="AQ315">
            <v>-4.8922056384000001</v>
          </cell>
          <cell r="AR315">
            <v>12.06</v>
          </cell>
          <cell r="AS315">
            <v>11.162063152</v>
          </cell>
          <cell r="AT315">
            <v>-21.879837555000002</v>
          </cell>
          <cell r="AU315">
            <v>-6.8267827042000002</v>
          </cell>
          <cell r="AV315">
            <v>-7.8351767170000004</v>
          </cell>
          <cell r="AW315">
            <v>18.628826289999999</v>
          </cell>
          <cell r="AX315">
            <v>-9.9158359196999992</v>
          </cell>
          <cell r="AY315">
            <v>6</v>
          </cell>
          <cell r="AZ315">
            <v>6</v>
          </cell>
          <cell r="BA315">
            <v>0.70326083203</v>
          </cell>
          <cell r="BB315">
            <v>0.26369284368000001</v>
          </cell>
          <cell r="BC315">
            <v>-0.43832975668000002</v>
          </cell>
          <cell r="BD315">
            <v>14.705706477</v>
          </cell>
          <cell r="BE315" t="str">
            <v>Bovespa</v>
          </cell>
          <cell r="BF315" t="str">
            <v>FII - Fundos de Investimento Imobiliário</v>
          </cell>
          <cell r="BG315">
            <v>8.9595430000000004E-2</v>
          </cell>
        </row>
        <row r="316">
          <cell r="G316" t="str">
            <v>PABY11</v>
          </cell>
          <cell r="H316" t="str">
            <v>00613094000174</v>
          </cell>
          <cell r="I316" t="str">
            <v>Tradicional</v>
          </cell>
          <cell r="J316" t="str">
            <v>https://fnet.bm</v>
          </cell>
          <cell r="K316">
            <v>72.131147541000004</v>
          </cell>
          <cell r="L316" t="str">
            <v>-</v>
          </cell>
          <cell r="M316">
            <v>0.13135195999999999</v>
          </cell>
          <cell r="N316">
            <v>0.19656983607</v>
          </cell>
          <cell r="O316">
            <v>0.49478294117999999</v>
          </cell>
          <cell r="P316">
            <v>46041</v>
          </cell>
          <cell r="Q316">
            <v>11262.24</v>
          </cell>
          <cell r="R316">
            <v>8820.1919999999991</v>
          </cell>
          <cell r="S316">
            <v>2442.0479999999998</v>
          </cell>
          <cell r="T316">
            <v>14.85</v>
          </cell>
          <cell r="U316">
            <v>15.5</v>
          </cell>
          <cell r="V316">
            <v>95.806451612999993</v>
          </cell>
          <cell r="W316">
            <v>46036</v>
          </cell>
          <cell r="X316">
            <v>9.43</v>
          </cell>
          <cell r="Y316">
            <v>157.47613998</v>
          </cell>
          <cell r="Z316">
            <v>45912</v>
          </cell>
          <cell r="AA316">
            <v>-0.45004052220000001</v>
          </cell>
          <cell r="AB316">
            <v>46022</v>
          </cell>
          <cell r="AC316">
            <v>758.4</v>
          </cell>
          <cell r="AD316">
            <v>-25024.946520000001</v>
          </cell>
          <cell r="AE316">
            <v>-32.997028639</v>
          </cell>
          <cell r="AF316">
            <v>41276</v>
          </cell>
          <cell r="AG316">
            <v>0</v>
          </cell>
          <cell r="AH316">
            <v>0</v>
          </cell>
          <cell r="AI316">
            <v>0</v>
          </cell>
          <cell r="AJ316">
            <v>-2.6229508197000002</v>
          </cell>
          <cell r="AK316">
            <v>-2.7300571120999999</v>
          </cell>
          <cell r="AL316">
            <v>35</v>
          </cell>
          <cell r="AM316">
            <v>48.946840522000002</v>
          </cell>
          <cell r="AN316">
            <v>27.687016336999999</v>
          </cell>
          <cell r="AO316">
            <v>31.532329494999999</v>
          </cell>
          <cell r="AP316">
            <v>2.3157564701000002</v>
          </cell>
          <cell r="AQ316">
            <v>-1.0659560292000001</v>
          </cell>
          <cell r="AR316">
            <v>15.01</v>
          </cell>
          <cell r="AS316">
            <v>1.9917582417999999</v>
          </cell>
          <cell r="AT316">
            <v>-31.050142466</v>
          </cell>
          <cell r="AU316">
            <v>31.532329494999999</v>
          </cell>
          <cell r="AV316">
            <v>30.523935481999999</v>
          </cell>
          <cell r="AW316">
            <v>31.532329494999999</v>
          </cell>
          <cell r="AX316">
            <v>-9.0909090909000003</v>
          </cell>
          <cell r="AY316">
            <v>9</v>
          </cell>
          <cell r="AZ316">
            <v>6</v>
          </cell>
          <cell r="BA316">
            <v>0</v>
          </cell>
          <cell r="BB316">
            <v>0.78173799412</v>
          </cell>
          <cell r="BC316">
            <v>0.33720947815000002</v>
          </cell>
          <cell r="BD316">
            <v>33.148051160000001</v>
          </cell>
          <cell r="BE316" t="str">
            <v>Bovespa</v>
          </cell>
          <cell r="BF316" t="str">
            <v>FII - Fundos de Investimento Imobiliário</v>
          </cell>
          <cell r="BG316">
            <v>0</v>
          </cell>
        </row>
        <row r="317">
          <cell r="G317" t="str">
            <v>FPNG11</v>
          </cell>
          <cell r="H317" t="str">
            <v>17161979000182</v>
          </cell>
          <cell r="I317" t="str">
            <v>Tradicional</v>
          </cell>
          <cell r="J317" t="str">
            <v>https://fnet.bm</v>
          </cell>
          <cell r="K317">
            <v>4.9180327868999996</v>
          </cell>
          <cell r="L317" t="str">
            <v>-</v>
          </cell>
          <cell r="M317">
            <v>0.32880007999999999</v>
          </cell>
          <cell r="N317">
            <v>4.2760655738000003E-2</v>
          </cell>
          <cell r="O317">
            <v>8.2068823528999996E-2</v>
          </cell>
          <cell r="P317">
            <v>46041</v>
          </cell>
          <cell r="Q317">
            <v>1415355.0273</v>
          </cell>
          <cell r="R317">
            <v>783587.4</v>
          </cell>
          <cell r="S317">
            <v>631767.62734999997</v>
          </cell>
          <cell r="T317">
            <v>465.05</v>
          </cell>
          <cell r="U317">
            <v>465.07</v>
          </cell>
          <cell r="V317">
            <v>99.995699572000007</v>
          </cell>
          <cell r="W317">
            <v>46030</v>
          </cell>
          <cell r="X317">
            <v>280.98075856000003</v>
          </cell>
          <cell r="Y317">
            <v>165.50955389000001</v>
          </cell>
          <cell r="Z317">
            <v>45691</v>
          </cell>
          <cell r="AA317">
            <v>2.1380023209000001</v>
          </cell>
          <cell r="AB317">
            <v>46022</v>
          </cell>
          <cell r="AC317">
            <v>3043.4470000000001</v>
          </cell>
          <cell r="AD317">
            <v>661998.82643000002</v>
          </cell>
          <cell r="AE317">
            <v>217.51613431000001</v>
          </cell>
          <cell r="AF317">
            <v>45821</v>
          </cell>
          <cell r="AG317">
            <v>1.61</v>
          </cell>
          <cell r="AH317">
            <v>4.83</v>
          </cell>
          <cell r="AI317">
            <v>0</v>
          </cell>
          <cell r="AJ317" t="str">
            <v>-</v>
          </cell>
          <cell r="AK317" t="str">
            <v>-</v>
          </cell>
          <cell r="AL317" t="str">
            <v>-</v>
          </cell>
          <cell r="AM317">
            <v>20.745164222</v>
          </cell>
          <cell r="AN317" t="str">
            <v>-</v>
          </cell>
          <cell r="AO317" t="str">
            <v>-</v>
          </cell>
          <cell r="AP317" t="str">
            <v>-</v>
          </cell>
          <cell r="AQ317">
            <v>-4.3004279178E-3</v>
          </cell>
          <cell r="AR317" t="str">
            <v>-</v>
          </cell>
          <cell r="AS317" t="str">
            <v>-</v>
          </cell>
          <cell r="AT317" t="str">
            <v>-</v>
          </cell>
          <cell r="AU317" t="str">
            <v>-</v>
          </cell>
          <cell r="AV317" t="str">
            <v>-</v>
          </cell>
          <cell r="AW317">
            <v>22.231184463999998</v>
          </cell>
          <cell r="AX317">
            <v>-5.0007281199999998</v>
          </cell>
          <cell r="AY317" t="str">
            <v>-</v>
          </cell>
          <cell r="AZ317" t="str">
            <v>-</v>
          </cell>
          <cell r="BA317" t="str">
            <v>-</v>
          </cell>
          <cell r="BB317" t="str">
            <v>-</v>
          </cell>
          <cell r="BC317" t="str">
            <v>-</v>
          </cell>
          <cell r="BD317" t="str">
            <v>-</v>
          </cell>
          <cell r="BE317" t="str">
            <v>Bovespa</v>
          </cell>
          <cell r="BF317" t="str">
            <v>FII - Fundos de Investimento Imobiliário</v>
          </cell>
          <cell r="BG317">
            <v>0</v>
          </cell>
        </row>
        <row r="318">
          <cell r="G318" t="str">
            <v>PMRL11</v>
          </cell>
          <cell r="H318" t="str">
            <v>63492653000155</v>
          </cell>
          <cell r="I318" t="str">
            <v>-</v>
          </cell>
          <cell r="J318" t="str">
            <v>https://fnet.bm</v>
          </cell>
          <cell r="K318">
            <v>14.75409836</v>
          </cell>
          <cell r="L318" t="str">
            <v>-</v>
          </cell>
          <cell r="M318" t="str">
            <v>-</v>
          </cell>
          <cell r="N318" t="str">
            <v>-</v>
          </cell>
          <cell r="O318" t="str">
            <v>-</v>
          </cell>
          <cell r="P318">
            <v>46041</v>
          </cell>
          <cell r="Q318">
            <v>39976.011460000002</v>
          </cell>
          <cell r="R318" t="str">
            <v>-</v>
          </cell>
          <cell r="S318" t="str">
            <v>-</v>
          </cell>
          <cell r="T318">
            <v>101.42</v>
          </cell>
          <cell r="U318" t="str">
            <v>-</v>
          </cell>
          <cell r="V318" t="str">
            <v>-</v>
          </cell>
          <cell r="W318" t="str">
            <v>-</v>
          </cell>
          <cell r="X318" t="str">
            <v>-</v>
          </cell>
          <cell r="Y318" t="str">
            <v>-</v>
          </cell>
          <cell r="Z318" t="str">
            <v>-</v>
          </cell>
          <cell r="AA318">
            <v>1.1731847576000001</v>
          </cell>
          <cell r="AB318">
            <v>46022</v>
          </cell>
          <cell r="AC318">
            <v>394.16300000000001</v>
          </cell>
          <cell r="AD318">
            <v>34074.7791</v>
          </cell>
          <cell r="AE318">
            <v>86.448446708999995</v>
          </cell>
          <cell r="AF318">
            <v>46035</v>
          </cell>
          <cell r="AG318" t="str">
            <v>-</v>
          </cell>
          <cell r="AH318" t="str">
            <v>-</v>
          </cell>
          <cell r="AI318" t="str">
            <v>-</v>
          </cell>
          <cell r="AJ318">
            <v>8.8818711265000003E-2</v>
          </cell>
          <cell r="AK318" t="str">
            <v>-</v>
          </cell>
          <cell r="AL318" t="str">
            <v>-</v>
          </cell>
          <cell r="AM318" t="str">
            <v>-</v>
          </cell>
          <cell r="AN318" t="str">
            <v>-</v>
          </cell>
          <cell r="AO318">
            <v>1.1285570440999999</v>
          </cell>
          <cell r="AP318" t="str">
            <v>-</v>
          </cell>
          <cell r="AQ318">
            <v>0.91843537630000005</v>
          </cell>
          <cell r="AR318" t="str">
            <v>-</v>
          </cell>
          <cell r="AS318" t="str">
            <v>-</v>
          </cell>
          <cell r="AT318" t="str">
            <v>-</v>
          </cell>
          <cell r="AU318">
            <v>1.1285570440999999</v>
          </cell>
          <cell r="AV318">
            <v>0.12016303135</v>
          </cell>
          <cell r="AW318">
            <v>1.1285570440999999</v>
          </cell>
          <cell r="AX318">
            <v>1.1285570440999999</v>
          </cell>
          <cell r="AY318" t="str">
            <v>-</v>
          </cell>
          <cell r="AZ318" t="str">
            <v>-</v>
          </cell>
          <cell r="BA318" t="str">
            <v>-</v>
          </cell>
          <cell r="BB318" t="str">
            <v>-</v>
          </cell>
          <cell r="BC318" t="str">
            <v>-</v>
          </cell>
          <cell r="BD318" t="str">
            <v>-</v>
          </cell>
          <cell r="BE318" t="str">
            <v>Bovespa</v>
          </cell>
          <cell r="BF318" t="str">
            <v>FII - Fundos de Investimento Imobiliário</v>
          </cell>
          <cell r="BG318">
            <v>0.57299999999999995</v>
          </cell>
        </row>
        <row r="319">
          <cell r="G319" t="str">
            <v>VPSI11</v>
          </cell>
          <cell r="H319" t="str">
            <v>14721889000100</v>
          </cell>
          <cell r="I319" t="str">
            <v>Tradicional</v>
          </cell>
          <cell r="J319" t="str">
            <v>https://fnet.bm</v>
          </cell>
          <cell r="K319">
            <v>3.2786885246000002</v>
          </cell>
          <cell r="L319" t="str">
            <v>-</v>
          </cell>
          <cell r="M319">
            <v>3.7016000000000002E-4</v>
          </cell>
          <cell r="N319">
            <v>7.3721311474999999E-4</v>
          </cell>
          <cell r="O319">
            <v>0</v>
          </cell>
          <cell r="P319">
            <v>45967</v>
          </cell>
          <cell r="Q319" t="str">
            <v>-</v>
          </cell>
          <cell r="R319" t="str">
            <v>-</v>
          </cell>
          <cell r="S319" t="str">
            <v>-</v>
          </cell>
          <cell r="T319" t="str">
            <v>-</v>
          </cell>
          <cell r="U319">
            <v>22.754575567</v>
          </cell>
          <cell r="V319" t="str">
            <v>-</v>
          </cell>
          <cell r="W319">
            <v>45757</v>
          </cell>
          <cell r="X319">
            <v>21.618774681000001</v>
          </cell>
          <cell r="Y319" t="str">
            <v>-</v>
          </cell>
          <cell r="Z319">
            <v>45910</v>
          </cell>
          <cell r="AA319" t="str">
            <v>-</v>
          </cell>
          <cell r="AB319">
            <v>46022</v>
          </cell>
          <cell r="AC319">
            <v>8071.8969999999999</v>
          </cell>
          <cell r="AD319">
            <v>248004.15015</v>
          </cell>
          <cell r="AE319">
            <v>30.724394791999998</v>
          </cell>
          <cell r="AF319">
            <v>46021</v>
          </cell>
          <cell r="AG319" t="str">
            <v>-</v>
          </cell>
          <cell r="AH319">
            <v>3.0129097033000001</v>
          </cell>
          <cell r="AI319">
            <v>0.28960679627000002</v>
          </cell>
          <cell r="AJ319" t="str">
            <v>-</v>
          </cell>
          <cell r="AK319" t="str">
            <v>-</v>
          </cell>
          <cell r="AL319" t="str">
            <v>-</v>
          </cell>
          <cell r="AM319" t="str">
            <v>-</v>
          </cell>
          <cell r="AN319" t="str">
            <v>-</v>
          </cell>
          <cell r="AO319" t="str">
            <v>-</v>
          </cell>
          <cell r="AP319" t="str">
            <v>-</v>
          </cell>
          <cell r="AQ319" t="str">
            <v>-</v>
          </cell>
          <cell r="AR319" t="str">
            <v>-</v>
          </cell>
          <cell r="AS319" t="str">
            <v>-</v>
          </cell>
          <cell r="AT319" t="str">
            <v>-</v>
          </cell>
          <cell r="AU319" t="str">
            <v>-</v>
          </cell>
          <cell r="AV319" t="str">
            <v>-</v>
          </cell>
          <cell r="AW319">
            <v>1.0096906333</v>
          </cell>
          <cell r="AX319">
            <v>1.6615251115999999E-2</v>
          </cell>
          <cell r="AY319" t="str">
            <v>-</v>
          </cell>
          <cell r="AZ319" t="str">
            <v>-</v>
          </cell>
          <cell r="BA319">
            <v>0.95562534240999997</v>
          </cell>
          <cell r="BB319" t="str">
            <v>-</v>
          </cell>
          <cell r="BC319" t="str">
            <v>-</v>
          </cell>
          <cell r="BD319" t="str">
            <v>-</v>
          </cell>
          <cell r="BE319" t="str">
            <v>Bovespa</v>
          </cell>
          <cell r="BF319" t="str">
            <v>FII - Fundos de Investimento Imobiliário</v>
          </cell>
          <cell r="BG319">
            <v>0.28960679627000002</v>
          </cell>
        </row>
        <row r="320">
          <cell r="G320" t="str">
            <v>RBFY11</v>
          </cell>
          <cell r="H320" t="str">
            <v>62662477000190</v>
          </cell>
          <cell r="I320" t="str">
            <v>-</v>
          </cell>
          <cell r="J320" t="str">
            <v>https://fnet.bm</v>
          </cell>
          <cell r="K320">
            <v>45.901639344000003</v>
          </cell>
          <cell r="L320" t="str">
            <v>-</v>
          </cell>
          <cell r="M320" t="str">
            <v>-</v>
          </cell>
          <cell r="N320">
            <v>282.79905115000003</v>
          </cell>
          <cell r="O320">
            <v>0.29633647059000001</v>
          </cell>
          <cell r="P320">
            <v>46041</v>
          </cell>
          <cell r="Q320">
            <v>72641.540299999993</v>
          </cell>
          <cell r="R320" t="str">
            <v>-</v>
          </cell>
          <cell r="S320" t="str">
            <v>-</v>
          </cell>
          <cell r="T320">
            <v>74.900000000000006</v>
          </cell>
          <cell r="U320" t="str">
            <v>-</v>
          </cell>
          <cell r="V320" t="str">
            <v>-</v>
          </cell>
          <cell r="W320" t="str">
            <v>-</v>
          </cell>
          <cell r="X320" t="str">
            <v>-</v>
          </cell>
          <cell r="Y320" t="str">
            <v>-</v>
          </cell>
          <cell r="Z320" t="str">
            <v>-</v>
          </cell>
          <cell r="AA320">
            <v>0.78829918527999998</v>
          </cell>
          <cell r="AB320">
            <v>46022</v>
          </cell>
          <cell r="AC320">
            <v>969.84699999999998</v>
          </cell>
          <cell r="AD320">
            <v>92149.708710000006</v>
          </cell>
          <cell r="AE320">
            <v>95.014686553999994</v>
          </cell>
          <cell r="AF320">
            <v>46021</v>
          </cell>
          <cell r="AG320" t="str">
            <v>-</v>
          </cell>
          <cell r="AH320" t="str">
            <v>-</v>
          </cell>
          <cell r="AI320">
            <v>0.24</v>
          </cell>
          <cell r="AJ320" t="str">
            <v>-</v>
          </cell>
          <cell r="AK320" t="str">
            <v>-</v>
          </cell>
          <cell r="AL320">
            <v>5.8507631431</v>
          </cell>
          <cell r="AM320">
            <v>4.2812364384999997</v>
          </cell>
          <cell r="AN320" t="str">
            <v>-</v>
          </cell>
          <cell r="AO320">
            <v>5.8507631431</v>
          </cell>
          <cell r="AP320" t="str">
            <v>-</v>
          </cell>
          <cell r="AQ320">
            <v>0</v>
          </cell>
          <cell r="AR320" t="str">
            <v>-</v>
          </cell>
          <cell r="AS320" t="str">
            <v>-</v>
          </cell>
          <cell r="AT320" t="str">
            <v>-</v>
          </cell>
          <cell r="AU320">
            <v>5.8507631431</v>
          </cell>
          <cell r="AV320">
            <v>4.8423691302999998</v>
          </cell>
          <cell r="AW320">
            <v>5.8507631431</v>
          </cell>
          <cell r="AX320">
            <v>-7.3832507175000002</v>
          </cell>
          <cell r="AY320" t="str">
            <v>-</v>
          </cell>
          <cell r="AZ320" t="str">
            <v>-</v>
          </cell>
          <cell r="BA320">
            <v>0.33802816900999999</v>
          </cell>
          <cell r="BB320" t="str">
            <v>-</v>
          </cell>
          <cell r="BC320" t="str">
            <v>-</v>
          </cell>
          <cell r="BD320" t="str">
            <v>-</v>
          </cell>
          <cell r="BE320" t="str">
            <v>Bovespa</v>
          </cell>
          <cell r="BF320" t="str">
            <v>FII - Fundos de Investimento Imobiliário</v>
          </cell>
          <cell r="BG320">
            <v>0.24</v>
          </cell>
        </row>
        <row r="321">
          <cell r="G321" t="str">
            <v>RBRM11</v>
          </cell>
          <cell r="H321" t="str">
            <v>26314437000193</v>
          </cell>
          <cell r="I321" t="str">
            <v>Tradicional</v>
          </cell>
          <cell r="J321" t="str">
            <v>https://fnet.bm</v>
          </cell>
          <cell r="K321">
            <v>0</v>
          </cell>
          <cell r="L321" t="str">
            <v>-</v>
          </cell>
          <cell r="M321">
            <v>0</v>
          </cell>
          <cell r="N321">
            <v>0</v>
          </cell>
          <cell r="O321">
            <v>0</v>
          </cell>
          <cell r="P321">
            <v>44014</v>
          </cell>
          <cell r="Q321" t="str">
            <v>-</v>
          </cell>
          <cell r="R321" t="str">
            <v>-</v>
          </cell>
          <cell r="S321" t="str">
            <v>-</v>
          </cell>
          <cell r="T321" t="str">
            <v>-</v>
          </cell>
          <cell r="U321" t="str">
            <v>-</v>
          </cell>
          <cell r="V321" t="str">
            <v>-</v>
          </cell>
          <cell r="W321" t="str">
            <v>-</v>
          </cell>
          <cell r="X321" t="str">
            <v>-</v>
          </cell>
          <cell r="Y321" t="str">
            <v>-</v>
          </cell>
          <cell r="Z321" t="str">
            <v>-</v>
          </cell>
          <cell r="AA321" t="str">
            <v>-</v>
          </cell>
          <cell r="AB321">
            <v>45535</v>
          </cell>
          <cell r="AC321">
            <v>0.53944000000000003</v>
          </cell>
          <cell r="AD321">
            <v>2860.1019299999998</v>
          </cell>
          <cell r="AE321">
            <v>5301.9834086999999</v>
          </cell>
          <cell r="AF321">
            <v>45028</v>
          </cell>
          <cell r="AG321" t="str">
            <v>-</v>
          </cell>
          <cell r="AH321">
            <v>0</v>
          </cell>
          <cell r="AI321">
            <v>0</v>
          </cell>
          <cell r="AJ321" t="str">
            <v>-</v>
          </cell>
          <cell r="AK321" t="str">
            <v>-</v>
          </cell>
          <cell r="AL321" t="str">
            <v>-</v>
          </cell>
          <cell r="AM321" t="str">
            <v>-</v>
          </cell>
          <cell r="AN321" t="str">
            <v>-</v>
          </cell>
          <cell r="AO321" t="str">
            <v>-</v>
          </cell>
          <cell r="AP321" t="str">
            <v>-</v>
          </cell>
          <cell r="AQ321" t="str">
            <v>-</v>
          </cell>
          <cell r="AR321" t="str">
            <v>-</v>
          </cell>
          <cell r="AS321" t="str">
            <v>-</v>
          </cell>
          <cell r="AT321" t="str">
            <v>-</v>
          </cell>
          <cell r="AU321" t="str">
            <v>-</v>
          </cell>
          <cell r="AV321" t="str">
            <v>-</v>
          </cell>
          <cell r="AW321" t="str">
            <v>-</v>
          </cell>
          <cell r="AX321" t="str">
            <v>-</v>
          </cell>
          <cell r="AY321" t="str">
            <v>-</v>
          </cell>
          <cell r="AZ321" t="str">
            <v>-</v>
          </cell>
          <cell r="BA321" t="str">
            <v>-</v>
          </cell>
          <cell r="BB321" t="str">
            <v>-</v>
          </cell>
          <cell r="BC321" t="str">
            <v>-</v>
          </cell>
          <cell r="BD321" t="str">
            <v>-</v>
          </cell>
          <cell r="BE321" t="str">
            <v>Bovespa</v>
          </cell>
          <cell r="BF321" t="str">
            <v>FII - Fundos de Investimento Imobiliário</v>
          </cell>
          <cell r="BG321">
            <v>0</v>
          </cell>
        </row>
        <row r="322">
          <cell r="G322" t="str">
            <v>RCRI11</v>
          </cell>
          <cell r="H322" t="str">
            <v>60801196000145</v>
          </cell>
          <cell r="I322" t="str">
            <v>-</v>
          </cell>
          <cell r="J322" t="str">
            <v>https://fnet.bm</v>
          </cell>
          <cell r="K322">
            <v>100</v>
          </cell>
          <cell r="L322" t="str">
            <v>-</v>
          </cell>
          <cell r="M322" t="str">
            <v>-</v>
          </cell>
          <cell r="N322">
            <v>118.80552557</v>
          </cell>
          <cell r="O322">
            <v>58.987012352999997</v>
          </cell>
          <cell r="P322">
            <v>46041</v>
          </cell>
          <cell r="Q322">
            <v>43088.238080000003</v>
          </cell>
          <cell r="R322" t="str">
            <v>-</v>
          </cell>
          <cell r="S322" t="str">
            <v>-</v>
          </cell>
          <cell r="T322">
            <v>102.07</v>
          </cell>
          <cell r="U322" t="str">
            <v>-</v>
          </cell>
          <cell r="V322" t="str">
            <v>-</v>
          </cell>
          <cell r="W322" t="str">
            <v>-</v>
          </cell>
          <cell r="X322" t="str">
            <v>-</v>
          </cell>
          <cell r="Y322" t="str">
            <v>-</v>
          </cell>
          <cell r="Z322" t="str">
            <v>-</v>
          </cell>
          <cell r="AA322">
            <v>1.0021706744000001</v>
          </cell>
          <cell r="AB322">
            <v>46022</v>
          </cell>
          <cell r="AC322">
            <v>422.14400000000001</v>
          </cell>
          <cell r="AD322">
            <v>42994.910129999997</v>
          </cell>
          <cell r="AE322">
            <v>101.84891915999999</v>
          </cell>
          <cell r="AF322">
            <v>46036</v>
          </cell>
          <cell r="AG322" t="str">
            <v>-</v>
          </cell>
          <cell r="AH322" t="str">
            <v>-</v>
          </cell>
          <cell r="AI322">
            <v>1.2</v>
          </cell>
          <cell r="AJ322">
            <v>0.11770475721</v>
          </cell>
          <cell r="AK322">
            <v>1.0598464723E-2</v>
          </cell>
          <cell r="AL322">
            <v>3.9499218621000001</v>
          </cell>
          <cell r="AM322">
            <v>7.4244496862</v>
          </cell>
          <cell r="AN322" t="str">
            <v>-</v>
          </cell>
          <cell r="AO322">
            <v>1.4980318131999999</v>
          </cell>
          <cell r="AP322" t="str">
            <v>-</v>
          </cell>
          <cell r="AQ322">
            <v>0.67678628383999995</v>
          </cell>
          <cell r="AR322">
            <v>101.38384802</v>
          </cell>
          <cell r="AS322" t="str">
            <v>-</v>
          </cell>
          <cell r="AT322" t="str">
            <v>-</v>
          </cell>
          <cell r="AU322">
            <v>1.4980318131999999</v>
          </cell>
          <cell r="AV322">
            <v>0.48963780045999999</v>
          </cell>
          <cell r="AW322">
            <v>3.9756210343</v>
          </cell>
          <cell r="AX322">
            <v>-0.30157462479000002</v>
          </cell>
          <cell r="AY322" t="str">
            <v>-</v>
          </cell>
          <cell r="AZ322" t="str">
            <v>-</v>
          </cell>
          <cell r="BA322">
            <v>1.2078510317</v>
          </cell>
          <cell r="BB322" t="str">
            <v>-</v>
          </cell>
          <cell r="BC322" t="str">
            <v>-</v>
          </cell>
          <cell r="BD322" t="str">
            <v>-</v>
          </cell>
          <cell r="BE322" t="str">
            <v>Bovespa</v>
          </cell>
          <cell r="BF322" t="str">
            <v>FII - Fundos de Investimento Imobiliário</v>
          </cell>
          <cell r="BG322">
            <v>1.2</v>
          </cell>
        </row>
        <row r="323">
          <cell r="G323" t="str">
            <v>RECX11</v>
          </cell>
          <cell r="H323" t="str">
            <v>36642356000176</v>
          </cell>
          <cell r="I323" t="str">
            <v>Tradicional</v>
          </cell>
          <cell r="J323" t="str">
            <v>https://fnet.bm</v>
          </cell>
          <cell r="K323">
            <v>0</v>
          </cell>
          <cell r="L323" t="str">
            <v>-</v>
          </cell>
          <cell r="M323">
            <v>0</v>
          </cell>
          <cell r="N323">
            <v>0</v>
          </cell>
          <cell r="O323">
            <v>0</v>
          </cell>
          <cell r="P323">
            <v>45573</v>
          </cell>
          <cell r="Q323" t="str">
            <v>-</v>
          </cell>
          <cell r="R323" t="str">
            <v>-</v>
          </cell>
          <cell r="S323" t="str">
            <v>-</v>
          </cell>
          <cell r="T323" t="str">
            <v>-</v>
          </cell>
          <cell r="U323" t="str">
            <v>-</v>
          </cell>
          <cell r="V323" t="str">
            <v>-</v>
          </cell>
          <cell r="W323" t="str">
            <v>-</v>
          </cell>
          <cell r="X323" t="str">
            <v>-</v>
          </cell>
          <cell r="Y323" t="str">
            <v>-</v>
          </cell>
          <cell r="Z323" t="str">
            <v>-</v>
          </cell>
          <cell r="AA323" t="str">
            <v>-</v>
          </cell>
          <cell r="AB323">
            <v>45596</v>
          </cell>
          <cell r="AC323">
            <v>218.31299999999999</v>
          </cell>
          <cell r="AD323">
            <v>15823.826779999999</v>
          </cell>
          <cell r="AE323">
            <v>72.482292763000004</v>
          </cell>
          <cell r="AF323">
            <v>45485</v>
          </cell>
          <cell r="AG323" t="str">
            <v>-</v>
          </cell>
          <cell r="AH323">
            <v>0</v>
          </cell>
          <cell r="AI323">
            <v>0</v>
          </cell>
          <cell r="AJ323" t="str">
            <v>-</v>
          </cell>
          <cell r="AK323" t="str">
            <v>-</v>
          </cell>
          <cell r="AL323" t="str">
            <v>-</v>
          </cell>
          <cell r="AM323" t="str">
            <v>-</v>
          </cell>
          <cell r="AN323" t="str">
            <v>-</v>
          </cell>
          <cell r="AO323" t="str">
            <v>-</v>
          </cell>
          <cell r="AP323" t="str">
            <v>-</v>
          </cell>
          <cell r="AQ323" t="str">
            <v>-</v>
          </cell>
          <cell r="AR323" t="str">
            <v>-</v>
          </cell>
          <cell r="AS323" t="str">
            <v>-</v>
          </cell>
          <cell r="AT323" t="str">
            <v>-</v>
          </cell>
          <cell r="AU323" t="str">
            <v>-</v>
          </cell>
          <cell r="AV323" t="str">
            <v>-</v>
          </cell>
          <cell r="AW323" t="str">
            <v>-</v>
          </cell>
          <cell r="AX323" t="str">
            <v>-</v>
          </cell>
          <cell r="AY323" t="str">
            <v>-</v>
          </cell>
          <cell r="AZ323" t="str">
            <v>-</v>
          </cell>
          <cell r="BA323">
            <v>0</v>
          </cell>
          <cell r="BB323" t="str">
            <v>-</v>
          </cell>
          <cell r="BC323" t="str">
            <v>-</v>
          </cell>
          <cell r="BD323" t="str">
            <v>-</v>
          </cell>
          <cell r="BE323" t="str">
            <v>Bovespa</v>
          </cell>
          <cell r="BF323" t="str">
            <v>FII - Fundos de Investimento Imobiliário</v>
          </cell>
          <cell r="BG323">
            <v>0</v>
          </cell>
        </row>
        <row r="324">
          <cell r="G324" t="str">
            <v>RELG11</v>
          </cell>
          <cell r="H324" t="str">
            <v>37112770000136</v>
          </cell>
          <cell r="I324" t="str">
            <v>Tradicional</v>
          </cell>
          <cell r="J324" t="str">
            <v>https://fnet.bm</v>
          </cell>
          <cell r="K324">
            <v>100</v>
          </cell>
          <cell r="L324" t="str">
            <v>-</v>
          </cell>
          <cell r="M324">
            <v>306.81020180000002</v>
          </cell>
          <cell r="N324">
            <v>134.06372574</v>
          </cell>
          <cell r="O324">
            <v>83.919242353000001</v>
          </cell>
          <cell r="P324">
            <v>46041</v>
          </cell>
          <cell r="Q324">
            <v>83410.125</v>
          </cell>
          <cell r="R324">
            <v>74068.191000000006</v>
          </cell>
          <cell r="S324">
            <v>9341.9339999999993</v>
          </cell>
          <cell r="T324">
            <v>62.5</v>
          </cell>
          <cell r="U324">
            <v>68.291469938000006</v>
          </cell>
          <cell r="V324">
            <v>91.519482678000003</v>
          </cell>
          <cell r="W324">
            <v>45810</v>
          </cell>
          <cell r="X324">
            <v>48.210429750000003</v>
          </cell>
          <cell r="Y324">
            <v>129.63999766000001</v>
          </cell>
          <cell r="Z324">
            <v>45679</v>
          </cell>
          <cell r="AA324">
            <v>0.72879882267999996</v>
          </cell>
          <cell r="AB324">
            <v>46022</v>
          </cell>
          <cell r="AC324">
            <v>1334.5619999999999</v>
          </cell>
          <cell r="AD324">
            <v>114448.76474</v>
          </cell>
          <cell r="AE324">
            <v>85.757547974999994</v>
          </cell>
          <cell r="AF324">
            <v>46030</v>
          </cell>
          <cell r="AG324">
            <v>16.126126125999999</v>
          </cell>
          <cell r="AH324">
            <v>8.9499999999999993</v>
          </cell>
          <cell r="AI324">
            <v>0.8</v>
          </cell>
          <cell r="AJ324">
            <v>-4.2292368986</v>
          </cell>
          <cell r="AK324">
            <v>-4.3363431911000001</v>
          </cell>
          <cell r="AL324">
            <v>-0.72132851909999995</v>
          </cell>
          <cell r="AM324">
            <v>-0.45159146084000001</v>
          </cell>
          <cell r="AN324">
            <v>28.939240916999999</v>
          </cell>
          <cell r="AO324">
            <v>-3.9904441050999999</v>
          </cell>
          <cell r="AP324">
            <v>3.5679810499000002</v>
          </cell>
          <cell r="AQ324">
            <v>-4.2292368986</v>
          </cell>
          <cell r="AR324">
            <v>65.260000000000005</v>
          </cell>
          <cell r="AS324">
            <v>-2.4079975715000002</v>
          </cell>
          <cell r="AT324">
            <v>-35.449898279999999</v>
          </cell>
          <cell r="AU324">
            <v>-3.9904441050999999</v>
          </cell>
          <cell r="AV324">
            <v>-4.9988381178000001</v>
          </cell>
          <cell r="AW324">
            <v>14.164160451000001</v>
          </cell>
          <cell r="AX324">
            <v>-3.9904441050999999</v>
          </cell>
          <cell r="AY324">
            <v>6</v>
          </cell>
          <cell r="AZ324">
            <v>3</v>
          </cell>
          <cell r="BA324">
            <v>1.2552957790999999</v>
          </cell>
          <cell r="BB324">
            <v>0.51029677264999995</v>
          </cell>
          <cell r="BC324">
            <v>1.1784002293</v>
          </cell>
          <cell r="BD324">
            <v>-0.19453544441000001</v>
          </cell>
          <cell r="BE324" t="str">
            <v>Bovespa</v>
          </cell>
          <cell r="BF324" t="str">
            <v>FII - Fundos de Investimento Imobiliário</v>
          </cell>
          <cell r="BG324">
            <v>0.8</v>
          </cell>
        </row>
        <row r="325">
          <cell r="G325" t="str">
            <v>HOMS11</v>
          </cell>
          <cell r="H325" t="str">
            <v>55793516000122</v>
          </cell>
          <cell r="I325" t="str">
            <v>Tradicional</v>
          </cell>
          <cell r="J325" t="str">
            <v>https://fnet.bm</v>
          </cell>
          <cell r="K325">
            <v>70.491803278999996</v>
          </cell>
          <cell r="L325" t="str">
            <v>-</v>
          </cell>
          <cell r="M325" t="str">
            <v>-</v>
          </cell>
          <cell r="N325">
            <v>75.724634425999994</v>
          </cell>
          <cell r="O325">
            <v>146.08126647</v>
          </cell>
          <cell r="P325">
            <v>46041</v>
          </cell>
          <cell r="Q325">
            <v>53554.153230000004</v>
          </cell>
          <cell r="R325" t="str">
            <v>-</v>
          </cell>
          <cell r="S325" t="str">
            <v>-</v>
          </cell>
          <cell r="T325">
            <v>121.83</v>
          </cell>
          <cell r="U325" t="str">
            <v>-</v>
          </cell>
          <cell r="V325" t="str">
            <v>-</v>
          </cell>
          <cell r="W325" t="str">
            <v>-</v>
          </cell>
          <cell r="X325" t="str">
            <v>-</v>
          </cell>
          <cell r="Y325" t="str">
            <v>-</v>
          </cell>
          <cell r="Z325" t="str">
            <v>-</v>
          </cell>
          <cell r="AA325">
            <v>1.3551483565</v>
          </cell>
          <cell r="AB325">
            <v>46022</v>
          </cell>
          <cell r="AC325">
            <v>439.58100000000002</v>
          </cell>
          <cell r="AD325">
            <v>39519.033450000003</v>
          </cell>
          <cell r="AE325">
            <v>89.901595951999994</v>
          </cell>
          <cell r="AF325" t="str">
            <v>-</v>
          </cell>
          <cell r="AG325" t="str">
            <v>-</v>
          </cell>
          <cell r="AH325" t="str">
            <v>-</v>
          </cell>
          <cell r="AI325">
            <v>0</v>
          </cell>
          <cell r="AJ325">
            <v>0.13973368405</v>
          </cell>
          <cell r="AK325" t="str">
            <v>-</v>
          </cell>
          <cell r="AL325">
            <v>0.85264900662999998</v>
          </cell>
          <cell r="AM325">
            <v>3.0885090539000002</v>
          </cell>
          <cell r="AN325" t="str">
            <v>-</v>
          </cell>
          <cell r="AO325">
            <v>0.64436183384000001</v>
          </cell>
          <cell r="AP325" t="str">
            <v>-</v>
          </cell>
          <cell r="AQ325">
            <v>0.23035787726000001</v>
          </cell>
          <cell r="AR325">
            <v>121.55</v>
          </cell>
          <cell r="AS325" t="str">
            <v>-</v>
          </cell>
          <cell r="AT325" t="str">
            <v>-</v>
          </cell>
          <cell r="AU325">
            <v>0.64436183384000001</v>
          </cell>
          <cell r="AV325">
            <v>-0.36403217891</v>
          </cell>
          <cell r="AW325">
            <v>1.7648680944999999</v>
          </cell>
          <cell r="AX325">
            <v>0.64436183384000001</v>
          </cell>
          <cell r="AY325" t="str">
            <v>-</v>
          </cell>
          <cell r="AZ325" t="str">
            <v>-</v>
          </cell>
          <cell r="BA325">
            <v>0</v>
          </cell>
          <cell r="BB325" t="str">
            <v>-</v>
          </cell>
          <cell r="BC325" t="str">
            <v>-</v>
          </cell>
          <cell r="BD325" t="str">
            <v>-</v>
          </cell>
          <cell r="BE325" t="str">
            <v>Bovespa</v>
          </cell>
          <cell r="BF325" t="str">
            <v>FII - Fundos de Investimento Imobiliário</v>
          </cell>
          <cell r="BG325">
            <v>0</v>
          </cell>
        </row>
        <row r="326">
          <cell r="G326" t="str">
            <v>FISD11</v>
          </cell>
          <cell r="H326" t="str">
            <v>16543270000189</v>
          </cell>
          <cell r="I326" t="str">
            <v>Tradicional</v>
          </cell>
          <cell r="J326" t="str">
            <v>https://fnet.bm</v>
          </cell>
          <cell r="K326">
            <v>0</v>
          </cell>
          <cell r="L326" t="str">
            <v>-</v>
          </cell>
          <cell r="M326">
            <v>0</v>
          </cell>
          <cell r="N326">
            <v>0</v>
          </cell>
          <cell r="O326">
            <v>0</v>
          </cell>
          <cell r="P326">
            <v>42943</v>
          </cell>
          <cell r="Q326" t="str">
            <v>-</v>
          </cell>
          <cell r="R326" t="str">
            <v>-</v>
          </cell>
          <cell r="S326" t="str">
            <v>-</v>
          </cell>
          <cell r="T326" t="str">
            <v>-</v>
          </cell>
          <cell r="U326" t="str">
            <v>-</v>
          </cell>
          <cell r="V326" t="str">
            <v>-</v>
          </cell>
          <cell r="W326" t="str">
            <v>-</v>
          </cell>
          <cell r="X326" t="str">
            <v>-</v>
          </cell>
          <cell r="Y326" t="str">
            <v>-</v>
          </cell>
          <cell r="Z326" t="str">
            <v>-</v>
          </cell>
          <cell r="AA326" t="str">
            <v>-</v>
          </cell>
          <cell r="AB326">
            <v>46022</v>
          </cell>
          <cell r="AC326">
            <v>1072.5883504999999</v>
          </cell>
          <cell r="AD326">
            <v>49149.779549999999</v>
          </cell>
          <cell r="AE326">
            <v>45.823525427</v>
          </cell>
          <cell r="AF326">
            <v>44489</v>
          </cell>
          <cell r="AG326" t="str">
            <v>-</v>
          </cell>
          <cell r="AH326">
            <v>0</v>
          </cell>
          <cell r="AI326">
            <v>0</v>
          </cell>
          <cell r="AJ326" t="str">
            <v>-</v>
          </cell>
          <cell r="AK326" t="str">
            <v>-</v>
          </cell>
          <cell r="AL326" t="str">
            <v>-</v>
          </cell>
          <cell r="AM326" t="str">
            <v>-</v>
          </cell>
          <cell r="AN326" t="str">
            <v>-</v>
          </cell>
          <cell r="AO326" t="str">
            <v>-</v>
          </cell>
          <cell r="AP326" t="str">
            <v>-</v>
          </cell>
          <cell r="AQ326" t="str">
            <v>-</v>
          </cell>
          <cell r="AR326" t="str">
            <v>-</v>
          </cell>
          <cell r="AS326" t="str">
            <v>-</v>
          </cell>
          <cell r="AT326" t="str">
            <v>-</v>
          </cell>
          <cell r="AU326" t="str">
            <v>-</v>
          </cell>
          <cell r="AV326" t="str">
            <v>-</v>
          </cell>
          <cell r="AW326" t="str">
            <v>-</v>
          </cell>
          <cell r="AX326" t="str">
            <v>-</v>
          </cell>
          <cell r="AY326" t="str">
            <v>-</v>
          </cell>
          <cell r="AZ326" t="str">
            <v>-</v>
          </cell>
          <cell r="BA326" t="str">
            <v>-</v>
          </cell>
          <cell r="BB326" t="str">
            <v>-</v>
          </cell>
          <cell r="BC326" t="str">
            <v>-</v>
          </cell>
          <cell r="BD326" t="str">
            <v>-</v>
          </cell>
          <cell r="BE326" t="str">
            <v>Bovespa</v>
          </cell>
          <cell r="BF326" t="str">
            <v>FII - Fundos de Investimento Imobiliário</v>
          </cell>
          <cell r="BG326">
            <v>0</v>
          </cell>
        </row>
        <row r="327">
          <cell r="G327" t="str">
            <v>SFND11</v>
          </cell>
          <cell r="H327" t="str">
            <v>09350920000104</v>
          </cell>
          <cell r="I327" t="str">
            <v>Tradicional</v>
          </cell>
          <cell r="J327" t="str">
            <v>https://fnet.bm</v>
          </cell>
          <cell r="K327">
            <v>0</v>
          </cell>
          <cell r="L327" t="str">
            <v>-</v>
          </cell>
          <cell r="M327" t="str">
            <v>-</v>
          </cell>
          <cell r="N327" t="str">
            <v>-</v>
          </cell>
          <cell r="O327" t="str">
            <v>-</v>
          </cell>
          <cell r="P327" t="str">
            <v>-</v>
          </cell>
          <cell r="Q327" t="str">
            <v>-</v>
          </cell>
          <cell r="R327" t="str">
            <v>-</v>
          </cell>
          <cell r="S327" t="str">
            <v>-</v>
          </cell>
          <cell r="T327" t="str">
            <v>-</v>
          </cell>
          <cell r="U327" t="str">
            <v>-</v>
          </cell>
          <cell r="V327" t="str">
            <v>-</v>
          </cell>
          <cell r="W327" t="str">
            <v>-</v>
          </cell>
          <cell r="X327" t="str">
            <v>-</v>
          </cell>
          <cell r="Y327" t="str">
            <v>-</v>
          </cell>
          <cell r="Z327" t="str">
            <v>-</v>
          </cell>
          <cell r="AA327" t="str">
            <v>-</v>
          </cell>
          <cell r="AB327">
            <v>45351</v>
          </cell>
          <cell r="AC327">
            <v>981.47199999999998</v>
          </cell>
          <cell r="AD327">
            <v>0</v>
          </cell>
          <cell r="AE327">
            <v>0</v>
          </cell>
          <cell r="AF327">
            <v>45288</v>
          </cell>
          <cell r="AG327" t="str">
            <v>-</v>
          </cell>
          <cell r="AH327" t="str">
            <v>-</v>
          </cell>
          <cell r="AI327" t="str">
            <v>-</v>
          </cell>
          <cell r="AJ327" t="str">
            <v>-</v>
          </cell>
          <cell r="AK327" t="str">
            <v>-</v>
          </cell>
          <cell r="AL327" t="str">
            <v>-</v>
          </cell>
          <cell r="AM327" t="str">
            <v>-</v>
          </cell>
          <cell r="AN327" t="str">
            <v>-</v>
          </cell>
          <cell r="AO327" t="str">
            <v>-</v>
          </cell>
          <cell r="AP327" t="str">
            <v>-</v>
          </cell>
          <cell r="AQ327" t="str">
            <v>-</v>
          </cell>
          <cell r="AR327" t="str">
            <v>-</v>
          </cell>
          <cell r="AS327" t="str">
            <v>-</v>
          </cell>
          <cell r="AT327" t="str">
            <v>-</v>
          </cell>
          <cell r="AU327" t="str">
            <v>-</v>
          </cell>
          <cell r="AV327" t="str">
            <v>-</v>
          </cell>
          <cell r="AW327" t="str">
            <v>-</v>
          </cell>
          <cell r="AX327" t="str">
            <v>-</v>
          </cell>
          <cell r="AY327" t="str">
            <v>-</v>
          </cell>
          <cell r="AZ327" t="str">
            <v>-</v>
          </cell>
          <cell r="BA327" t="str">
            <v>-</v>
          </cell>
          <cell r="BB327" t="str">
            <v>-</v>
          </cell>
          <cell r="BC327" t="str">
            <v>-</v>
          </cell>
          <cell r="BD327" t="str">
            <v>-</v>
          </cell>
          <cell r="BE327" t="str">
            <v>Bovespa</v>
          </cell>
          <cell r="BF327" t="str">
            <v>FII - Fundos de Investimento Imobiliário</v>
          </cell>
          <cell r="BG327" t="str">
            <v>-</v>
          </cell>
        </row>
        <row r="328">
          <cell r="G328" t="str">
            <v>SAIC11</v>
          </cell>
          <cell r="H328" t="str">
            <v>17311079000174</v>
          </cell>
          <cell r="I328" t="str">
            <v>Tradicional</v>
          </cell>
          <cell r="J328" t="str">
            <v>https://fnet.bm</v>
          </cell>
          <cell r="K328">
            <v>0</v>
          </cell>
          <cell r="L328" t="str">
            <v>-</v>
          </cell>
          <cell r="M328">
            <v>9.5299999999999996E-4</v>
          </cell>
          <cell r="N328">
            <v>0</v>
          </cell>
          <cell r="O328">
            <v>0</v>
          </cell>
          <cell r="P328">
            <v>45783</v>
          </cell>
          <cell r="Q328" t="str">
            <v>-</v>
          </cell>
          <cell r="R328" t="str">
            <v>-</v>
          </cell>
          <cell r="S328" t="str">
            <v>-</v>
          </cell>
          <cell r="T328" t="str">
            <v>-</v>
          </cell>
          <cell r="U328">
            <v>34.04</v>
          </cell>
          <cell r="V328" t="str">
            <v>-</v>
          </cell>
          <cell r="W328">
            <v>45783</v>
          </cell>
          <cell r="X328">
            <v>34.01</v>
          </cell>
          <cell r="Y328" t="str">
            <v>-</v>
          </cell>
          <cell r="Z328">
            <v>45678</v>
          </cell>
          <cell r="AA328" t="str">
            <v>-</v>
          </cell>
          <cell r="AB328">
            <v>46022</v>
          </cell>
          <cell r="AC328">
            <v>1429.74</v>
          </cell>
          <cell r="AD328">
            <v>72731.426789999998</v>
          </cell>
          <cell r="AE328">
            <v>50.870386777</v>
          </cell>
          <cell r="AF328">
            <v>43374</v>
          </cell>
          <cell r="AG328" t="str">
            <v>-</v>
          </cell>
          <cell r="AH328">
            <v>0</v>
          </cell>
          <cell r="AI328">
            <v>0</v>
          </cell>
          <cell r="AJ328" t="str">
            <v>-</v>
          </cell>
          <cell r="AK328" t="str">
            <v>-</v>
          </cell>
          <cell r="AL328" t="str">
            <v>-</v>
          </cell>
          <cell r="AM328" t="str">
            <v>-</v>
          </cell>
          <cell r="AN328" t="str">
            <v>-</v>
          </cell>
          <cell r="AO328" t="str">
            <v>-</v>
          </cell>
          <cell r="AP328" t="str">
            <v>-</v>
          </cell>
          <cell r="AQ328" t="str">
            <v>-</v>
          </cell>
          <cell r="AR328" t="str">
            <v>-</v>
          </cell>
          <cell r="AS328" t="str">
            <v>-</v>
          </cell>
          <cell r="AT328" t="str">
            <v>-</v>
          </cell>
          <cell r="AU328" t="str">
            <v>-</v>
          </cell>
          <cell r="AV328" t="str">
            <v>-</v>
          </cell>
          <cell r="AW328" t="str">
            <v>-</v>
          </cell>
          <cell r="AX328" t="str">
            <v>-</v>
          </cell>
          <cell r="AY328" t="str">
            <v>-</v>
          </cell>
          <cell r="AZ328" t="str">
            <v>-</v>
          </cell>
          <cell r="BA328">
            <v>0</v>
          </cell>
          <cell r="BB328" t="str">
            <v>-</v>
          </cell>
          <cell r="BC328" t="str">
            <v>-</v>
          </cell>
          <cell r="BD328" t="str">
            <v>-</v>
          </cell>
          <cell r="BE328" t="str">
            <v>Bovespa</v>
          </cell>
          <cell r="BF328" t="str">
            <v>FII - Fundos de Investimento Imobiliário</v>
          </cell>
          <cell r="BG328">
            <v>0</v>
          </cell>
        </row>
        <row r="329">
          <cell r="G329" t="str">
            <v>SMRE11</v>
          </cell>
          <cell r="H329" t="str">
            <v>53730029000195</v>
          </cell>
          <cell r="I329" t="str">
            <v>Tradicional</v>
          </cell>
          <cell r="J329" t="str">
            <v>https://fnet.bm</v>
          </cell>
          <cell r="K329">
            <v>100</v>
          </cell>
          <cell r="L329" t="str">
            <v>-</v>
          </cell>
          <cell r="M329">
            <v>315.39036568</v>
          </cell>
          <cell r="N329">
            <v>363.49057802999999</v>
          </cell>
          <cell r="O329">
            <v>469.15708941000003</v>
          </cell>
          <cell r="P329">
            <v>46041</v>
          </cell>
          <cell r="Q329">
            <v>66808.272595999995</v>
          </cell>
          <cell r="R329">
            <v>93846.245402</v>
          </cell>
          <cell r="S329">
            <v>-27037.972806000002</v>
          </cell>
          <cell r="T329">
            <v>63.5</v>
          </cell>
          <cell r="U329">
            <v>84.019774045000005</v>
          </cell>
          <cell r="V329">
            <v>75.577446764000001</v>
          </cell>
          <cell r="W329">
            <v>45688</v>
          </cell>
          <cell r="X329">
            <v>62.627730542999998</v>
          </cell>
          <cell r="Y329">
            <v>101.39278471</v>
          </cell>
          <cell r="Z329">
            <v>46014</v>
          </cell>
          <cell r="AA329">
            <v>0.61797775880000005</v>
          </cell>
          <cell r="AB329">
            <v>46022</v>
          </cell>
          <cell r="AC329">
            <v>1052.0987809999999</v>
          </cell>
          <cell r="AD329">
            <v>108107.89165999999</v>
          </cell>
          <cell r="AE329">
            <v>102.75450709</v>
          </cell>
          <cell r="AF329">
            <v>46021</v>
          </cell>
          <cell r="AG329">
            <v>12.492704393</v>
          </cell>
          <cell r="AH329">
            <v>12.405255462</v>
          </cell>
          <cell r="AI329">
            <v>1.0242461258</v>
          </cell>
          <cell r="AJ329">
            <v>0</v>
          </cell>
          <cell r="AK329">
            <v>-0.10710629248</v>
          </cell>
          <cell r="AL329">
            <v>0.75907980808999997</v>
          </cell>
          <cell r="AM329">
            <v>-15.833649612</v>
          </cell>
          <cell r="AN329">
            <v>-25.442430161000001</v>
          </cell>
          <cell r="AO329">
            <v>-3.7525207803999998</v>
          </cell>
          <cell r="AP329">
            <v>-50.813690028000003</v>
          </cell>
          <cell r="AQ329">
            <v>-1.5745551900000002E-2</v>
          </cell>
          <cell r="AR329">
            <v>63.51</v>
          </cell>
          <cell r="AS329" t="str">
            <v>-</v>
          </cell>
          <cell r="AT329" t="str">
            <v>-</v>
          </cell>
          <cell r="AU329">
            <v>-3.7525207803999998</v>
          </cell>
          <cell r="AV329">
            <v>-4.7609147931000004</v>
          </cell>
          <cell r="AW329">
            <v>1.5357278804000001</v>
          </cell>
          <cell r="AX329">
            <v>-12.403393131</v>
          </cell>
          <cell r="AY329">
            <v>7</v>
          </cell>
          <cell r="AZ329">
            <v>4</v>
          </cell>
          <cell r="BA329">
            <v>1.6003845716</v>
          </cell>
          <cell r="BB329">
            <v>-0.14757791306000001</v>
          </cell>
          <cell r="BC329">
            <v>0.27099492015999999</v>
          </cell>
          <cell r="BD329">
            <v>-10.121161549</v>
          </cell>
          <cell r="BE329" t="str">
            <v>Bovespa</v>
          </cell>
          <cell r="BF329" t="str">
            <v>FII - Fundos de Investimento Imobiliário</v>
          </cell>
          <cell r="BG329">
            <v>1.0242461258</v>
          </cell>
        </row>
        <row r="330">
          <cell r="G330" t="str">
            <v>TRCO11</v>
          </cell>
          <cell r="H330" t="str">
            <v>62173370000188</v>
          </cell>
          <cell r="I330" t="str">
            <v>-</v>
          </cell>
          <cell r="J330" t="str">
            <v>https://fnet.bm</v>
          </cell>
          <cell r="K330">
            <v>3.2786885246000002</v>
          </cell>
          <cell r="L330" t="str">
            <v>-</v>
          </cell>
          <cell r="M330" t="str">
            <v>-</v>
          </cell>
          <cell r="N330" t="str">
            <v>-</v>
          </cell>
          <cell r="O330">
            <v>0</v>
          </cell>
          <cell r="P330">
            <v>46001</v>
          </cell>
          <cell r="Q330" t="str">
            <v>-</v>
          </cell>
          <cell r="R330" t="str">
            <v>-</v>
          </cell>
          <cell r="S330" t="str">
            <v>-</v>
          </cell>
          <cell r="T330" t="str">
            <v>-</v>
          </cell>
          <cell r="U330" t="str">
            <v>-</v>
          </cell>
          <cell r="V330" t="str">
            <v>-</v>
          </cell>
          <cell r="W330" t="str">
            <v>-</v>
          </cell>
          <cell r="X330" t="str">
            <v>-</v>
          </cell>
          <cell r="Y330" t="str">
            <v>-</v>
          </cell>
          <cell r="Z330" t="str">
            <v>-</v>
          </cell>
          <cell r="AA330" t="str">
            <v>-</v>
          </cell>
          <cell r="AB330">
            <v>46022</v>
          </cell>
          <cell r="AC330">
            <v>3600</v>
          </cell>
          <cell r="AD330">
            <v>36063.145709999997</v>
          </cell>
          <cell r="AE330">
            <v>10.017540475000001</v>
          </cell>
          <cell r="AF330">
            <v>46034</v>
          </cell>
          <cell r="AG330" t="str">
            <v>-</v>
          </cell>
          <cell r="AH330" t="str">
            <v>-</v>
          </cell>
          <cell r="AI330">
            <v>1.2286083329999999E-2</v>
          </cell>
          <cell r="AJ330" t="str">
            <v>-</v>
          </cell>
          <cell r="AK330" t="str">
            <v>-</v>
          </cell>
          <cell r="AL330" t="str">
            <v>-</v>
          </cell>
          <cell r="AM330" t="str">
            <v>-</v>
          </cell>
          <cell r="AN330" t="str">
            <v>-</v>
          </cell>
          <cell r="AO330" t="str">
            <v>-</v>
          </cell>
          <cell r="AP330" t="str">
            <v>-</v>
          </cell>
          <cell r="AQ330" t="str">
            <v>-</v>
          </cell>
          <cell r="AR330" t="str">
            <v>-</v>
          </cell>
          <cell r="AS330" t="str">
            <v>-</v>
          </cell>
          <cell r="AT330" t="str">
            <v>-</v>
          </cell>
          <cell r="AU330" t="str">
            <v>-</v>
          </cell>
          <cell r="AV330" t="str">
            <v>-</v>
          </cell>
          <cell r="AW330" t="str">
            <v>-</v>
          </cell>
          <cell r="AX330" t="str">
            <v>-</v>
          </cell>
          <cell r="AY330" t="str">
            <v>-</v>
          </cell>
          <cell r="AZ330" t="str">
            <v>-</v>
          </cell>
          <cell r="BA330">
            <v>0</v>
          </cell>
          <cell r="BB330" t="str">
            <v>-</v>
          </cell>
          <cell r="BC330" t="str">
            <v>-</v>
          </cell>
          <cell r="BD330" t="str">
            <v>-</v>
          </cell>
          <cell r="BE330" t="str">
            <v>Bovespa</v>
          </cell>
          <cell r="BF330" t="str">
            <v>FII - Fundos de Investimento Imobiliário</v>
          </cell>
          <cell r="BG330">
            <v>1.2286083329999999E-2</v>
          </cell>
        </row>
        <row r="331">
          <cell r="G331" t="str">
            <v>TRPL11</v>
          </cell>
          <cell r="H331" t="str">
            <v>63320393000130</v>
          </cell>
          <cell r="I331" t="str">
            <v>-</v>
          </cell>
          <cell r="J331" t="str">
            <v>https://fnet.bm</v>
          </cell>
          <cell r="K331">
            <v>11.475409836000001</v>
          </cell>
          <cell r="L331" t="str">
            <v>-</v>
          </cell>
          <cell r="M331" t="str">
            <v>-</v>
          </cell>
          <cell r="N331" t="str">
            <v>-</v>
          </cell>
          <cell r="O331" t="str">
            <v>-</v>
          </cell>
          <cell r="P331">
            <v>46041</v>
          </cell>
          <cell r="Q331">
            <v>10500</v>
          </cell>
          <cell r="R331" t="str">
            <v>-</v>
          </cell>
          <cell r="S331" t="str">
            <v>-</v>
          </cell>
          <cell r="T331">
            <v>1.05</v>
          </cell>
          <cell r="U331" t="str">
            <v>-</v>
          </cell>
          <cell r="V331" t="str">
            <v>-</v>
          </cell>
          <cell r="W331" t="str">
            <v>-</v>
          </cell>
          <cell r="X331" t="str">
            <v>-</v>
          </cell>
          <cell r="Y331" t="str">
            <v>-</v>
          </cell>
          <cell r="Z331" t="str">
            <v>-</v>
          </cell>
          <cell r="AA331">
            <v>1.0560455928000001</v>
          </cell>
          <cell r="AB331">
            <v>46022</v>
          </cell>
          <cell r="AC331">
            <v>10000</v>
          </cell>
          <cell r="AD331">
            <v>9942.7525399999995</v>
          </cell>
          <cell r="AE331">
            <v>0.99427525400000005</v>
          </cell>
          <cell r="AF331" t="str">
            <v>-</v>
          </cell>
          <cell r="AG331" t="str">
            <v>-</v>
          </cell>
          <cell r="AH331" t="str">
            <v>-</v>
          </cell>
          <cell r="AI331" t="str">
            <v>-</v>
          </cell>
          <cell r="AJ331">
            <v>0</v>
          </cell>
          <cell r="AK331">
            <v>-0.10710629248</v>
          </cell>
          <cell r="AL331" t="str">
            <v>-</v>
          </cell>
          <cell r="AM331" t="str">
            <v>-</v>
          </cell>
          <cell r="AN331" t="str">
            <v>-</v>
          </cell>
          <cell r="AO331" t="str">
            <v>-</v>
          </cell>
          <cell r="AP331" t="str">
            <v>-</v>
          </cell>
          <cell r="AQ331">
            <v>4.9999999999</v>
          </cell>
          <cell r="AR331">
            <v>1</v>
          </cell>
          <cell r="AS331" t="str">
            <v>-</v>
          </cell>
          <cell r="AT331" t="str">
            <v>-</v>
          </cell>
          <cell r="AU331" t="str">
            <v>-</v>
          </cell>
          <cell r="AV331" t="str">
            <v>-</v>
          </cell>
          <cell r="AW331" t="str">
            <v>-</v>
          </cell>
          <cell r="AX331" t="str">
            <v>-</v>
          </cell>
          <cell r="AY331" t="str">
            <v>-</v>
          </cell>
          <cell r="AZ331" t="str">
            <v>-</v>
          </cell>
          <cell r="BA331" t="str">
            <v>-</v>
          </cell>
          <cell r="BB331" t="str">
            <v>-</v>
          </cell>
          <cell r="BC331" t="str">
            <v>-</v>
          </cell>
          <cell r="BD331" t="str">
            <v>-</v>
          </cell>
          <cell r="BE331" t="str">
            <v>Bovespa</v>
          </cell>
          <cell r="BF331" t="str">
            <v>FII - Fundos de Investimento Imobiliário</v>
          </cell>
          <cell r="BG331" t="str">
            <v>-</v>
          </cell>
        </row>
        <row r="332">
          <cell r="G332" t="str">
            <v>VERE11</v>
          </cell>
          <cell r="H332" t="str">
            <v>08693497000182</v>
          </cell>
          <cell r="I332" t="str">
            <v>Tradicional</v>
          </cell>
          <cell r="J332" t="str">
            <v>https://fnet.bm</v>
          </cell>
          <cell r="K332">
            <v>0</v>
          </cell>
          <cell r="L332" t="str">
            <v>-</v>
          </cell>
          <cell r="M332">
            <v>0</v>
          </cell>
          <cell r="N332">
            <v>0</v>
          </cell>
          <cell r="O332">
            <v>0</v>
          </cell>
          <cell r="P332">
            <v>45469</v>
          </cell>
          <cell r="Q332" t="str">
            <v>-</v>
          </cell>
          <cell r="R332" t="str">
            <v>-</v>
          </cell>
          <cell r="S332" t="str">
            <v>-</v>
          </cell>
          <cell r="T332" t="str">
            <v>-</v>
          </cell>
          <cell r="U332" t="str">
            <v>-</v>
          </cell>
          <cell r="V332" t="str">
            <v>-</v>
          </cell>
          <cell r="W332" t="str">
            <v>-</v>
          </cell>
          <cell r="X332" t="str">
            <v>-</v>
          </cell>
          <cell r="Y332" t="str">
            <v>-</v>
          </cell>
          <cell r="Z332" t="str">
            <v>-</v>
          </cell>
          <cell r="AA332" t="str">
            <v>-</v>
          </cell>
          <cell r="AB332">
            <v>46022</v>
          </cell>
          <cell r="AC332">
            <v>639.15608220000001</v>
          </cell>
          <cell r="AD332">
            <v>315462.81598999997</v>
          </cell>
          <cell r="AE332">
            <v>493.56147077999998</v>
          </cell>
          <cell r="AF332">
            <v>46021</v>
          </cell>
          <cell r="AG332" t="str">
            <v>-</v>
          </cell>
          <cell r="AH332">
            <v>35.5</v>
          </cell>
          <cell r="AI332">
            <v>5.75</v>
          </cell>
          <cell r="AJ332" t="str">
            <v>-</v>
          </cell>
          <cell r="AK332" t="str">
            <v>-</v>
          </cell>
          <cell r="AL332" t="str">
            <v>-</v>
          </cell>
          <cell r="AM332" t="str">
            <v>-</v>
          </cell>
          <cell r="AN332" t="str">
            <v>-</v>
          </cell>
          <cell r="AO332" t="str">
            <v>-</v>
          </cell>
          <cell r="AP332" t="str">
            <v>-</v>
          </cell>
          <cell r="AQ332" t="str">
            <v>-</v>
          </cell>
          <cell r="AR332" t="str">
            <v>-</v>
          </cell>
          <cell r="AS332" t="str">
            <v>-</v>
          </cell>
          <cell r="AT332" t="str">
            <v>-</v>
          </cell>
          <cell r="AU332" t="str">
            <v>-</v>
          </cell>
          <cell r="AV332" t="str">
            <v>-</v>
          </cell>
          <cell r="AW332" t="str">
            <v>-</v>
          </cell>
          <cell r="AX332" t="str">
            <v>-</v>
          </cell>
          <cell r="AY332" t="str">
            <v>-</v>
          </cell>
          <cell r="AZ332" t="str">
            <v>-</v>
          </cell>
          <cell r="BA332" t="str">
            <v>-</v>
          </cell>
          <cell r="BB332" t="str">
            <v>-</v>
          </cell>
          <cell r="BC332" t="str">
            <v>-</v>
          </cell>
          <cell r="BD332" t="str">
            <v>-</v>
          </cell>
          <cell r="BE332" t="str">
            <v>Bovespa</v>
          </cell>
          <cell r="BF332" t="str">
            <v>FII - Fundos de Investimento Imobiliário</v>
          </cell>
          <cell r="BG332">
            <v>5.75</v>
          </cell>
        </row>
        <row r="333">
          <cell r="G333" t="str">
            <v>FVPQ11</v>
          </cell>
          <cell r="H333" t="str">
            <v>00332266000131</v>
          </cell>
          <cell r="I333" t="str">
            <v>Tradicional</v>
          </cell>
          <cell r="J333" t="str">
            <v>https://fnet.bm</v>
          </cell>
          <cell r="K333">
            <v>100</v>
          </cell>
          <cell r="L333" t="str">
            <v>-</v>
          </cell>
          <cell r="M333">
            <v>93.743628720000004</v>
          </cell>
          <cell r="N333">
            <v>131.86726869</v>
          </cell>
          <cell r="O333">
            <v>106.25506882000001</v>
          </cell>
          <cell r="P333">
            <v>46041</v>
          </cell>
          <cell r="Q333">
            <v>196570.45980000001</v>
          </cell>
          <cell r="R333">
            <v>127294.77353999999</v>
          </cell>
          <cell r="S333">
            <v>69275.686260000002</v>
          </cell>
          <cell r="T333">
            <v>70.2</v>
          </cell>
          <cell r="U333">
            <v>79.145822256000002</v>
          </cell>
          <cell r="V333">
            <v>88.697037946999998</v>
          </cell>
          <cell r="W333">
            <v>45973</v>
          </cell>
          <cell r="X333">
            <v>39.828351800999997</v>
          </cell>
          <cell r="Y333">
            <v>176.25635213999999</v>
          </cell>
          <cell r="Z333">
            <v>45701</v>
          </cell>
          <cell r="AA333">
            <v>0.75790985602000005</v>
          </cell>
          <cell r="AB333">
            <v>46022</v>
          </cell>
          <cell r="AC333">
            <v>2800.1489999999999</v>
          </cell>
          <cell r="AD333">
            <v>259358.62719999999</v>
          </cell>
          <cell r="AE333">
            <v>92.623152267999998</v>
          </cell>
          <cell r="AF333">
            <v>45989</v>
          </cell>
          <cell r="AG333">
            <v>11.856577209999999</v>
          </cell>
          <cell r="AH333">
            <v>5.39</v>
          </cell>
          <cell r="AI333">
            <v>0</v>
          </cell>
          <cell r="AJ333">
            <v>-0.14224751076</v>
          </cell>
          <cell r="AK333">
            <v>-0.24935380325000001</v>
          </cell>
          <cell r="AL333">
            <v>-5.8097410439999999</v>
          </cell>
          <cell r="AM333">
            <v>8.9653503383000004</v>
          </cell>
          <cell r="AN333">
            <v>68.922752059999993</v>
          </cell>
          <cell r="AO333">
            <v>-0.42553191496999998</v>
          </cell>
          <cell r="AP333">
            <v>43.551492193000001</v>
          </cell>
          <cell r="AQ333">
            <v>-1.5427769988</v>
          </cell>
          <cell r="AR333">
            <v>71.3</v>
          </cell>
          <cell r="AS333">
            <v>-27.071182941</v>
          </cell>
          <cell r="AT333">
            <v>-60.113083648999996</v>
          </cell>
          <cell r="AU333">
            <v>-0.42553191496999998</v>
          </cell>
          <cell r="AV333">
            <v>-1.4339259277</v>
          </cell>
          <cell r="AW333">
            <v>19.027448323000002</v>
          </cell>
          <cell r="AX333">
            <v>-10.179640718</v>
          </cell>
          <cell r="AY333">
            <v>9</v>
          </cell>
          <cell r="AZ333">
            <v>8</v>
          </cell>
          <cell r="BA333">
            <v>0</v>
          </cell>
          <cell r="BB333">
            <v>1.9277660354999999</v>
          </cell>
          <cell r="BC333">
            <v>0.11689500255</v>
          </cell>
          <cell r="BD333">
            <v>65.543039321999998</v>
          </cell>
          <cell r="BE333" t="str">
            <v>Bovespa</v>
          </cell>
          <cell r="BF333" t="str">
            <v>FII - Fundos de Investimento Imobiliário</v>
          </cell>
          <cell r="BG333">
            <v>0</v>
          </cell>
        </row>
        <row r="334">
          <cell r="G334" t="str">
            <v>VSHO11</v>
          </cell>
          <cell r="H334" t="str">
            <v>23740595000117</v>
          </cell>
          <cell r="I334" t="str">
            <v>Tradicional</v>
          </cell>
          <cell r="J334" t="str">
            <v>https://fnet.bm</v>
          </cell>
          <cell r="K334">
            <v>100</v>
          </cell>
          <cell r="L334" t="str">
            <v>-</v>
          </cell>
          <cell r="M334">
            <v>57.850244799999999</v>
          </cell>
          <cell r="N334">
            <v>62.350772458999998</v>
          </cell>
          <cell r="O334">
            <v>26.681962352999999</v>
          </cell>
          <cell r="P334">
            <v>46041</v>
          </cell>
          <cell r="Q334">
            <v>158459.4</v>
          </cell>
          <cell r="R334">
            <v>136422</v>
          </cell>
          <cell r="S334">
            <v>22037.4</v>
          </cell>
          <cell r="T334">
            <v>75.5</v>
          </cell>
          <cell r="U334">
            <v>76.42</v>
          </cell>
          <cell r="V334">
            <v>98.796126667999999</v>
          </cell>
          <cell r="W334">
            <v>46027</v>
          </cell>
          <cell r="X334">
            <v>54.11372995</v>
          </cell>
          <cell r="Y334">
            <v>139.52096828000001</v>
          </cell>
          <cell r="Z334">
            <v>45705</v>
          </cell>
          <cell r="AA334">
            <v>0.65564162916000002</v>
          </cell>
          <cell r="AB334">
            <v>46022</v>
          </cell>
          <cell r="AC334">
            <v>2098.8000000000002</v>
          </cell>
          <cell r="AD334">
            <v>241685.99575</v>
          </cell>
          <cell r="AE334">
            <v>115.1543719</v>
          </cell>
          <cell r="AF334">
            <v>46021</v>
          </cell>
          <cell r="AG334">
            <v>12.569230769000001</v>
          </cell>
          <cell r="AH334">
            <v>8.17</v>
          </cell>
          <cell r="AI334">
            <v>0.95</v>
          </cell>
          <cell r="AJ334">
            <v>-0.61866526256999999</v>
          </cell>
          <cell r="AK334">
            <v>-0.72577155506000002</v>
          </cell>
          <cell r="AL334">
            <v>1.0553430933000001</v>
          </cell>
          <cell r="AM334">
            <v>5.9037570683</v>
          </cell>
          <cell r="AN334">
            <v>30.307273330000001</v>
          </cell>
          <cell r="AO334">
            <v>-0.17188946185000001</v>
          </cell>
          <cell r="AP334">
            <v>4.9360134635000001</v>
          </cell>
          <cell r="AQ334">
            <v>-0.52700922269999995</v>
          </cell>
          <cell r="AR334">
            <v>75.900000000000006</v>
          </cell>
          <cell r="AS334">
            <v>51.689107110000002</v>
          </cell>
          <cell r="AT334">
            <v>18.647206401999998</v>
          </cell>
          <cell r="AU334">
            <v>-0.17188946185000001</v>
          </cell>
          <cell r="AV334">
            <v>-1.1802834745999999</v>
          </cell>
          <cell r="AW334">
            <v>11.058970749</v>
          </cell>
          <cell r="AX334">
            <v>-0.36937064915000001</v>
          </cell>
          <cell r="AY334">
            <v>10</v>
          </cell>
          <cell r="AZ334">
            <v>6</v>
          </cell>
          <cell r="BA334">
            <v>1.2557832122000001</v>
          </cell>
          <cell r="BB334">
            <v>1.5803668359</v>
          </cell>
          <cell r="BC334">
            <v>0.29907409142000002</v>
          </cell>
          <cell r="BD334">
            <v>18.320741650999999</v>
          </cell>
          <cell r="BE334" t="str">
            <v>Bovespa</v>
          </cell>
          <cell r="BF334" t="str">
            <v>FII - Fundos de Investimento Imobiliário</v>
          </cell>
          <cell r="BG334">
            <v>0.95</v>
          </cell>
        </row>
        <row r="335">
          <cell r="G335" t="str">
            <v>ZAGH11</v>
          </cell>
          <cell r="H335" t="str">
            <v>45188066000195</v>
          </cell>
          <cell r="I335" t="str">
            <v>Tradicional</v>
          </cell>
          <cell r="J335" t="str">
            <v>https://fnet.bm</v>
          </cell>
          <cell r="K335">
            <v>98.360655738000005</v>
          </cell>
          <cell r="L335" t="str">
            <v>-</v>
          </cell>
          <cell r="M335">
            <v>12.59985996</v>
          </cell>
          <cell r="N335">
            <v>18.236886556999998</v>
          </cell>
          <cell r="O335">
            <v>6.7428411764999998</v>
          </cell>
          <cell r="P335">
            <v>46041</v>
          </cell>
          <cell r="Q335">
            <v>88738.786760000003</v>
          </cell>
          <cell r="R335">
            <v>90250.369300000006</v>
          </cell>
          <cell r="S335">
            <v>-1511.5825399</v>
          </cell>
          <cell r="T335">
            <v>9.98</v>
          </cell>
          <cell r="U335">
            <v>10.951993174</v>
          </cell>
          <cell r="V335">
            <v>91.124965486999997</v>
          </cell>
          <cell r="W335">
            <v>45853</v>
          </cell>
          <cell r="X335">
            <v>7.8399970167999999</v>
          </cell>
          <cell r="Y335">
            <v>127.2959668</v>
          </cell>
          <cell r="Z335">
            <v>45742</v>
          </cell>
          <cell r="AA335">
            <v>1.0959766657000001</v>
          </cell>
          <cell r="AB335">
            <v>46022</v>
          </cell>
          <cell r="AC335">
            <v>8891.6620000000003</v>
          </cell>
          <cell r="AD335">
            <v>80967.770149999997</v>
          </cell>
          <cell r="AE335">
            <v>9.1060332871000007</v>
          </cell>
          <cell r="AF335">
            <v>46036</v>
          </cell>
          <cell r="AG335">
            <v>7.1625615763999999</v>
          </cell>
          <cell r="AH335">
            <v>0.72699999999999998</v>
          </cell>
          <cell r="AI335">
            <v>0.02</v>
          </cell>
          <cell r="AJ335">
            <v>-0.20000000003999999</v>
          </cell>
          <cell r="AK335">
            <v>-0.30710629252999999</v>
          </cell>
          <cell r="AL335">
            <v>-1.0897996911000001</v>
          </cell>
          <cell r="AM335">
            <v>-2.5682315975000001</v>
          </cell>
          <cell r="AN335">
            <v>5.7483728768000004</v>
          </cell>
          <cell r="AO335">
            <v>-1.9625367526999999</v>
          </cell>
          <cell r="AP335">
            <v>-19.622886990000001</v>
          </cell>
          <cell r="AQ335">
            <v>-0.99186879969999997</v>
          </cell>
          <cell r="AR335">
            <v>10.079980178</v>
          </cell>
          <cell r="AS335" t="str">
            <v>-</v>
          </cell>
          <cell r="AT335" t="str">
            <v>-</v>
          </cell>
          <cell r="AU335">
            <v>-1.9625367526999999</v>
          </cell>
          <cell r="AV335">
            <v>-2.9709307653999999</v>
          </cell>
          <cell r="AW335">
            <v>4.5106216138999997</v>
          </cell>
          <cell r="AX335">
            <v>-2.8134381861</v>
          </cell>
          <cell r="AY335">
            <v>5</v>
          </cell>
          <cell r="AZ335">
            <v>3</v>
          </cell>
          <cell r="BA335">
            <v>0.19782393670000001</v>
          </cell>
          <cell r="BB335">
            <v>-0.27612941525000001</v>
          </cell>
          <cell r="BC335">
            <v>-0.21152689386000001</v>
          </cell>
          <cell r="BD335">
            <v>-6.0048776127999997</v>
          </cell>
          <cell r="BE335" t="str">
            <v>Bovespa</v>
          </cell>
          <cell r="BF335" t="str">
            <v>FII - Fundos de Investimento Imobiliário</v>
          </cell>
          <cell r="BG335">
            <v>0.02</v>
          </cell>
        </row>
        <row r="336">
          <cell r="G336" t="str">
            <v>FLNR11</v>
          </cell>
          <cell r="H336" t="str">
            <v>41820693000146</v>
          </cell>
          <cell r="I336" t="str">
            <v>Tradicional</v>
          </cell>
          <cell r="J336" t="str">
            <v>https://fnet.bm</v>
          </cell>
          <cell r="K336">
            <v>0</v>
          </cell>
          <cell r="L336" t="str">
            <v>-</v>
          </cell>
          <cell r="M336">
            <v>0</v>
          </cell>
          <cell r="N336">
            <v>0</v>
          </cell>
          <cell r="O336">
            <v>0</v>
          </cell>
          <cell r="P336">
            <v>45474</v>
          </cell>
          <cell r="Q336" t="str">
            <v>-</v>
          </cell>
          <cell r="R336" t="str">
            <v>-</v>
          </cell>
          <cell r="S336" t="str">
            <v>-</v>
          </cell>
          <cell r="T336" t="str">
            <v>-</v>
          </cell>
          <cell r="U336" t="str">
            <v>-</v>
          </cell>
          <cell r="V336" t="str">
            <v>-</v>
          </cell>
          <cell r="W336" t="str">
            <v>-</v>
          </cell>
          <cell r="X336" t="str">
            <v>-</v>
          </cell>
          <cell r="Y336" t="str">
            <v>-</v>
          </cell>
          <cell r="Z336" t="str">
            <v>-</v>
          </cell>
          <cell r="AA336" t="str">
            <v>-</v>
          </cell>
          <cell r="AB336">
            <v>46022</v>
          </cell>
          <cell r="AC336">
            <v>127.18465084</v>
          </cell>
          <cell r="AD336">
            <v>154807.46090999999</v>
          </cell>
          <cell r="AE336">
            <v>1217.1866643000001</v>
          </cell>
          <cell r="AF336" t="str">
            <v>-</v>
          </cell>
          <cell r="AG336" t="str">
            <v>-</v>
          </cell>
          <cell r="AH336">
            <v>0</v>
          </cell>
          <cell r="AI336">
            <v>0</v>
          </cell>
          <cell r="AJ336" t="str">
            <v>-</v>
          </cell>
          <cell r="AK336" t="str">
            <v>-</v>
          </cell>
          <cell r="AL336" t="str">
            <v>-</v>
          </cell>
          <cell r="AM336" t="str">
            <v>-</v>
          </cell>
          <cell r="AN336" t="str">
            <v>-</v>
          </cell>
          <cell r="AO336" t="str">
            <v>-</v>
          </cell>
          <cell r="AP336" t="str">
            <v>-</v>
          </cell>
          <cell r="AQ336" t="str">
            <v>-</v>
          </cell>
          <cell r="AR336" t="str">
            <v>-</v>
          </cell>
          <cell r="AS336" t="str">
            <v>-</v>
          </cell>
          <cell r="AT336" t="str">
            <v>-</v>
          </cell>
          <cell r="AU336" t="str">
            <v>-</v>
          </cell>
          <cell r="AV336" t="str">
            <v>-</v>
          </cell>
          <cell r="AW336" t="str">
            <v>-</v>
          </cell>
          <cell r="AX336" t="str">
            <v>-</v>
          </cell>
          <cell r="AY336" t="str">
            <v>-</v>
          </cell>
          <cell r="AZ336" t="str">
            <v>-</v>
          </cell>
          <cell r="BA336" t="str">
            <v>-</v>
          </cell>
          <cell r="BB336" t="str">
            <v>-</v>
          </cell>
          <cell r="BC336" t="str">
            <v>-</v>
          </cell>
          <cell r="BD336" t="str">
            <v>-</v>
          </cell>
          <cell r="BE336" t="str">
            <v>Bovespa</v>
          </cell>
          <cell r="BF336" t="str">
            <v>FII - Fundos de Investimento Imobiliário</v>
          </cell>
          <cell r="BG336">
            <v>0</v>
          </cell>
        </row>
        <row r="337">
          <cell r="G337" t="str">
            <v>BSLT11</v>
          </cell>
          <cell r="H337" t="str">
            <v>60373688000187</v>
          </cell>
          <cell r="I337" t="str">
            <v>Tradicional</v>
          </cell>
          <cell r="J337" t="str">
            <v>https://fnet.bm</v>
          </cell>
          <cell r="K337">
            <v>96.721311474999993</v>
          </cell>
          <cell r="L337" t="str">
            <v>-</v>
          </cell>
          <cell r="M337" t="str">
            <v>-</v>
          </cell>
          <cell r="N337">
            <v>156.33593393000001</v>
          </cell>
          <cell r="O337">
            <v>114.23972175999999</v>
          </cell>
          <cell r="P337">
            <v>46041</v>
          </cell>
          <cell r="Q337">
            <v>119488.5</v>
          </cell>
          <cell r="R337" t="str">
            <v>-</v>
          </cell>
          <cell r="S337" t="str">
            <v>-</v>
          </cell>
          <cell r="T337">
            <v>88.51</v>
          </cell>
          <cell r="U337" t="str">
            <v>-</v>
          </cell>
          <cell r="V337" t="str">
            <v>-</v>
          </cell>
          <cell r="W337" t="str">
            <v>-</v>
          </cell>
          <cell r="X337" t="str">
            <v>-</v>
          </cell>
          <cell r="Y337" t="str">
            <v>-</v>
          </cell>
          <cell r="Z337" t="str">
            <v>-</v>
          </cell>
          <cell r="AA337">
            <v>0.82489429042999995</v>
          </cell>
          <cell r="AB337">
            <v>46022</v>
          </cell>
          <cell r="AC337">
            <v>1350</v>
          </cell>
          <cell r="AD337">
            <v>144853.10589000001</v>
          </cell>
          <cell r="AE337">
            <v>107.29859695</v>
          </cell>
          <cell r="AF337" t="str">
            <v>-</v>
          </cell>
          <cell r="AG337" t="str">
            <v>-</v>
          </cell>
          <cell r="AH337" t="str">
            <v>-</v>
          </cell>
          <cell r="AI337">
            <v>0</v>
          </cell>
          <cell r="AJ337">
            <v>1.1299435026999999E-2</v>
          </cell>
          <cell r="AK337">
            <v>-9.5806857462000003E-2</v>
          </cell>
          <cell r="AL337">
            <v>5.1312507424999998</v>
          </cell>
          <cell r="AM337">
            <v>-9.8951440496000007</v>
          </cell>
          <cell r="AN337" t="str">
            <v>-</v>
          </cell>
          <cell r="AO337">
            <v>4.0804327374999998</v>
          </cell>
          <cell r="AP337" t="str">
            <v>-</v>
          </cell>
          <cell r="AQ337">
            <v>2.087658593</v>
          </cell>
          <cell r="AR337">
            <v>86.7</v>
          </cell>
          <cell r="AS337" t="str">
            <v>-</v>
          </cell>
          <cell r="AT337" t="str">
            <v>-</v>
          </cell>
          <cell r="AU337">
            <v>4.0804327374999998</v>
          </cell>
          <cell r="AV337">
            <v>3.0720387247000001</v>
          </cell>
          <cell r="AW337">
            <v>4.0804327374999998</v>
          </cell>
          <cell r="AX337">
            <v>-12.328625914</v>
          </cell>
          <cell r="AY337" t="str">
            <v>-</v>
          </cell>
          <cell r="AZ337" t="str">
            <v>-</v>
          </cell>
          <cell r="BA337">
            <v>0</v>
          </cell>
          <cell r="BB337" t="str">
            <v>-</v>
          </cell>
          <cell r="BC337" t="str">
            <v>-</v>
          </cell>
          <cell r="BD337" t="str">
            <v>-</v>
          </cell>
          <cell r="BE337" t="str">
            <v>Bovespa</v>
          </cell>
          <cell r="BF337" t="str">
            <v>FII - Fundos de Investimento Imobiliário</v>
          </cell>
          <cell r="BG337">
            <v>0</v>
          </cell>
        </row>
        <row r="338">
          <cell r="G338" t="str">
            <v>BMLT11</v>
          </cell>
          <cell r="H338" t="str">
            <v>60480984000187</v>
          </cell>
          <cell r="I338" t="str">
            <v>-</v>
          </cell>
          <cell r="J338" t="str">
            <v>https://fnet.bm</v>
          </cell>
          <cell r="K338">
            <v>6.5573770492000003</v>
          </cell>
          <cell r="L338" t="str">
            <v>-</v>
          </cell>
          <cell r="M338" t="str">
            <v>-</v>
          </cell>
          <cell r="N338">
            <v>7.0326331148000003</v>
          </cell>
          <cell r="O338">
            <v>24.394464706000001</v>
          </cell>
          <cell r="P338">
            <v>46029</v>
          </cell>
          <cell r="Q338">
            <v>30885</v>
          </cell>
          <cell r="R338" t="str">
            <v>-</v>
          </cell>
          <cell r="S338" t="str">
            <v>-</v>
          </cell>
          <cell r="T338" t="str">
            <v>-</v>
          </cell>
          <cell r="U338" t="str">
            <v>-</v>
          </cell>
          <cell r="V338" t="str">
            <v>-</v>
          </cell>
          <cell r="W338" t="str">
            <v>-</v>
          </cell>
          <cell r="X338" t="str">
            <v>-</v>
          </cell>
          <cell r="Y338" t="str">
            <v>-</v>
          </cell>
          <cell r="Z338" t="str">
            <v>-</v>
          </cell>
          <cell r="AA338">
            <v>1.0023967135</v>
          </cell>
          <cell r="AB338">
            <v>46022</v>
          </cell>
          <cell r="AC338">
            <v>290</v>
          </cell>
          <cell r="AD338">
            <v>30811.154490000001</v>
          </cell>
          <cell r="AE338">
            <v>106.24536031</v>
          </cell>
          <cell r="AF338" t="str">
            <v>-</v>
          </cell>
          <cell r="AG338" t="str">
            <v>-</v>
          </cell>
          <cell r="AH338" t="str">
            <v>-</v>
          </cell>
          <cell r="AI338">
            <v>0</v>
          </cell>
          <cell r="AJ338" t="str">
            <v>-</v>
          </cell>
          <cell r="AK338" t="str">
            <v>-</v>
          </cell>
          <cell r="AL338" t="str">
            <v>-</v>
          </cell>
          <cell r="AM338" t="str">
            <v>-</v>
          </cell>
          <cell r="AN338" t="str">
            <v>-</v>
          </cell>
          <cell r="AO338" t="str">
            <v>-</v>
          </cell>
          <cell r="AP338" t="str">
            <v>-</v>
          </cell>
          <cell r="AQ338" t="str">
            <v>-</v>
          </cell>
          <cell r="AR338" t="str">
            <v>-</v>
          </cell>
          <cell r="AS338" t="str">
            <v>-</v>
          </cell>
          <cell r="AT338" t="str">
            <v>-</v>
          </cell>
          <cell r="AU338" t="str">
            <v>-</v>
          </cell>
          <cell r="AV338" t="str">
            <v>-</v>
          </cell>
          <cell r="AW338">
            <v>2.1680736761000001</v>
          </cell>
          <cell r="AX338">
            <v>-5.7526366345000003E-2</v>
          </cell>
          <cell r="AY338" t="str">
            <v>-</v>
          </cell>
          <cell r="AZ338" t="str">
            <v>-</v>
          </cell>
          <cell r="BA338">
            <v>0</v>
          </cell>
          <cell r="BB338" t="str">
            <v>-</v>
          </cell>
          <cell r="BC338" t="str">
            <v>-</v>
          </cell>
          <cell r="BD338" t="str">
            <v>-</v>
          </cell>
          <cell r="BE338" t="str">
            <v>Bovespa</v>
          </cell>
          <cell r="BF338" t="str">
            <v>FII - Fundos de Investimento Imobiliário</v>
          </cell>
          <cell r="BG338">
            <v>0</v>
          </cell>
        </row>
        <row r="339">
          <cell r="G339" t="str">
            <v>TCIN11</v>
          </cell>
          <cell r="H339" t="str">
            <v>34197700000130</v>
          </cell>
          <cell r="I339" t="str">
            <v>Tradicional</v>
          </cell>
          <cell r="J339" t="str">
            <v>https://fnet.bm</v>
          </cell>
          <cell r="K339">
            <v>1.6393442623000001</v>
          </cell>
          <cell r="L339" t="str">
            <v>-</v>
          </cell>
          <cell r="M339">
            <v>23.059445759999999</v>
          </cell>
          <cell r="N339">
            <v>20.837854426</v>
          </cell>
          <cell r="O339">
            <v>0</v>
          </cell>
          <cell r="P339">
            <v>45960</v>
          </cell>
          <cell r="Q339" t="str">
            <v>-</v>
          </cell>
          <cell r="R339" t="str">
            <v>-</v>
          </cell>
          <cell r="S339" t="str">
            <v>-</v>
          </cell>
          <cell r="T339" t="str">
            <v>-</v>
          </cell>
          <cell r="U339">
            <v>145.91999999999999</v>
          </cell>
          <cell r="V339" t="str">
            <v>-</v>
          </cell>
          <cell r="W339">
            <v>45960</v>
          </cell>
          <cell r="X339">
            <v>145.91999999999999</v>
          </cell>
          <cell r="Y339" t="str">
            <v>-</v>
          </cell>
          <cell r="Z339">
            <v>45960</v>
          </cell>
          <cell r="AA339" t="str">
            <v>-</v>
          </cell>
          <cell r="AB339">
            <v>46022</v>
          </cell>
          <cell r="AC339">
            <v>852.58597129999998</v>
          </cell>
          <cell r="AD339">
            <v>36710.290159999997</v>
          </cell>
          <cell r="AE339">
            <v>43.057581751999997</v>
          </cell>
          <cell r="AF339" t="str">
            <v>-</v>
          </cell>
          <cell r="AG339" t="str">
            <v>-</v>
          </cell>
          <cell r="AH339">
            <v>0</v>
          </cell>
          <cell r="AI339">
            <v>0</v>
          </cell>
          <cell r="AJ339" t="str">
            <v>-</v>
          </cell>
          <cell r="AK339" t="str">
            <v>-</v>
          </cell>
          <cell r="AL339" t="str">
            <v>-</v>
          </cell>
          <cell r="AM339" t="str">
            <v>-</v>
          </cell>
          <cell r="AN339" t="str">
            <v>-</v>
          </cell>
          <cell r="AO339" t="str">
            <v>-</v>
          </cell>
          <cell r="AP339" t="str">
            <v>-</v>
          </cell>
          <cell r="AQ339" t="str">
            <v>-</v>
          </cell>
          <cell r="AR339" t="str">
            <v>-</v>
          </cell>
          <cell r="AS339" t="str">
            <v>-</v>
          </cell>
          <cell r="AT339" t="str">
            <v>-</v>
          </cell>
          <cell r="AU339" t="str">
            <v>-</v>
          </cell>
          <cell r="AV339" t="str">
            <v>-</v>
          </cell>
          <cell r="AW339">
            <v>0</v>
          </cell>
          <cell r="AX339">
            <v>0</v>
          </cell>
          <cell r="AY339" t="str">
            <v>-</v>
          </cell>
          <cell r="AZ339" t="str">
            <v>-</v>
          </cell>
          <cell r="BA339">
            <v>0</v>
          </cell>
          <cell r="BB339" t="str">
            <v>-</v>
          </cell>
          <cell r="BC339" t="str">
            <v>-</v>
          </cell>
          <cell r="BD339" t="str">
            <v>-</v>
          </cell>
          <cell r="BE339" t="str">
            <v>Bovespa</v>
          </cell>
          <cell r="BF339" t="str">
            <v>FII - Fundos de Investimento Imobiliário</v>
          </cell>
          <cell r="BG339">
            <v>0</v>
          </cell>
        </row>
        <row r="340">
          <cell r="G340" t="str">
            <v>TCIN12</v>
          </cell>
          <cell r="H340" t="str">
            <v>34197700000130</v>
          </cell>
          <cell r="I340" t="str">
            <v>Tradicional</v>
          </cell>
          <cell r="J340" t="str">
            <v>https://fnet.bm</v>
          </cell>
          <cell r="K340">
            <v>11.475409836000001</v>
          </cell>
          <cell r="L340" t="str">
            <v>-</v>
          </cell>
          <cell r="M340">
            <v>1.5916679999999999E-2</v>
          </cell>
          <cell r="N340">
            <v>2.9463934425999999E-3</v>
          </cell>
          <cell r="O340">
            <v>0</v>
          </cell>
          <cell r="P340">
            <v>45958</v>
          </cell>
          <cell r="Q340" t="str">
            <v>-</v>
          </cell>
          <cell r="R340">
            <v>2973.8120518000001</v>
          </cell>
          <cell r="S340" t="str">
            <v>-</v>
          </cell>
          <cell r="T340" t="str">
            <v>-</v>
          </cell>
          <cell r="U340">
            <v>4.49</v>
          </cell>
          <cell r="V340" t="str">
            <v>-</v>
          </cell>
          <cell r="W340">
            <v>45680</v>
          </cell>
          <cell r="X340">
            <v>0.14000000000000001</v>
          </cell>
          <cell r="Y340" t="str">
            <v>-</v>
          </cell>
          <cell r="Z340">
            <v>45950</v>
          </cell>
          <cell r="AA340" t="str">
            <v>-</v>
          </cell>
          <cell r="AB340">
            <v>46022</v>
          </cell>
          <cell r="AC340">
            <v>852.58597129999998</v>
          </cell>
          <cell r="AD340">
            <v>36710.290159999997</v>
          </cell>
          <cell r="AE340">
            <v>43.057581751999997</v>
          </cell>
          <cell r="AF340" t="str">
            <v>-</v>
          </cell>
          <cell r="AG340">
            <v>0</v>
          </cell>
          <cell r="AH340">
            <v>0</v>
          </cell>
          <cell r="AI340">
            <v>0</v>
          </cell>
          <cell r="AJ340" t="str">
            <v>-</v>
          </cell>
          <cell r="AK340" t="str">
            <v>-</v>
          </cell>
          <cell r="AL340" t="str">
            <v>-</v>
          </cell>
          <cell r="AM340" t="str">
            <v>-</v>
          </cell>
          <cell r="AN340" t="str">
            <v>-</v>
          </cell>
          <cell r="AO340" t="str">
            <v>-</v>
          </cell>
          <cell r="AP340" t="str">
            <v>-</v>
          </cell>
          <cell r="AQ340" t="str">
            <v>-</v>
          </cell>
          <cell r="AR340" t="str">
            <v>-</v>
          </cell>
          <cell r="AS340" t="str">
            <v>-</v>
          </cell>
          <cell r="AT340" t="str">
            <v>-</v>
          </cell>
          <cell r="AU340" t="str">
            <v>-</v>
          </cell>
          <cell r="AV340" t="str">
            <v>-</v>
          </cell>
          <cell r="AW340">
            <v>20</v>
          </cell>
          <cell r="AX340">
            <v>-71.803278688999995</v>
          </cell>
          <cell r="AY340" t="str">
            <v>-</v>
          </cell>
          <cell r="AZ340" t="str">
            <v>-</v>
          </cell>
          <cell r="BA340" t="str">
            <v>-</v>
          </cell>
          <cell r="BB340" t="str">
            <v>-</v>
          </cell>
          <cell r="BC340" t="str">
            <v>-</v>
          </cell>
          <cell r="BD340" t="str">
            <v>-</v>
          </cell>
          <cell r="BE340" t="str">
            <v>Bovespa</v>
          </cell>
          <cell r="BF340" t="str">
            <v>FII - Fundos de Investimento Imobiliário</v>
          </cell>
          <cell r="BG340">
            <v>0</v>
          </cell>
        </row>
        <row r="341">
          <cell r="G341" t="str">
            <v>TCIN15</v>
          </cell>
          <cell r="H341" t="str">
            <v>34197700000130</v>
          </cell>
          <cell r="I341" t="str">
            <v>Tradicional</v>
          </cell>
          <cell r="J341" t="str">
            <v>https://fnet.bm</v>
          </cell>
          <cell r="K341">
            <v>0</v>
          </cell>
          <cell r="L341" t="str">
            <v>-</v>
          </cell>
          <cell r="M341">
            <v>1.1999999999999999E-6</v>
          </cell>
          <cell r="N341">
            <v>0</v>
          </cell>
          <cell r="O341">
            <v>0</v>
          </cell>
          <cell r="P341">
            <v>45799</v>
          </cell>
          <cell r="Q341" t="str">
            <v>-</v>
          </cell>
          <cell r="R341" t="str">
            <v>-</v>
          </cell>
          <cell r="S341" t="str">
            <v>-</v>
          </cell>
          <cell r="T341" t="str">
            <v>-</v>
          </cell>
          <cell r="U341">
            <v>0.02</v>
          </cell>
          <cell r="V341" t="str">
            <v>-</v>
          </cell>
          <cell r="W341">
            <v>45772</v>
          </cell>
          <cell r="X341">
            <v>0.01</v>
          </cell>
          <cell r="Y341" t="str">
            <v>-</v>
          </cell>
          <cell r="Z341">
            <v>45799</v>
          </cell>
          <cell r="AA341" t="str">
            <v>-</v>
          </cell>
          <cell r="AB341">
            <v>46022</v>
          </cell>
          <cell r="AC341">
            <v>852.58597129999998</v>
          </cell>
          <cell r="AD341">
            <v>36710.290159999997</v>
          </cell>
          <cell r="AE341">
            <v>43.057581751999997</v>
          </cell>
          <cell r="AF341" t="str">
            <v>-</v>
          </cell>
          <cell r="AG341" t="str">
            <v>-</v>
          </cell>
          <cell r="AH341">
            <v>0</v>
          </cell>
          <cell r="AI341">
            <v>0</v>
          </cell>
          <cell r="AJ341" t="str">
            <v>-</v>
          </cell>
          <cell r="AK341" t="str">
            <v>-</v>
          </cell>
          <cell r="AL341" t="str">
            <v>-</v>
          </cell>
          <cell r="AM341" t="str">
            <v>-</v>
          </cell>
          <cell r="AN341" t="str">
            <v>-</v>
          </cell>
          <cell r="AO341" t="str">
            <v>-</v>
          </cell>
          <cell r="AP341" t="str">
            <v>-</v>
          </cell>
          <cell r="AQ341" t="str">
            <v>-</v>
          </cell>
          <cell r="AR341" t="str">
            <v>-</v>
          </cell>
          <cell r="AS341" t="str">
            <v>-</v>
          </cell>
          <cell r="AT341" t="str">
            <v>-</v>
          </cell>
          <cell r="AU341" t="str">
            <v>-</v>
          </cell>
          <cell r="AV341" t="str">
            <v>-</v>
          </cell>
          <cell r="AW341">
            <v>-50</v>
          </cell>
          <cell r="AX341">
            <v>-50</v>
          </cell>
          <cell r="AY341" t="str">
            <v>-</v>
          </cell>
          <cell r="AZ341" t="str">
            <v>-</v>
          </cell>
          <cell r="BA341" t="str">
            <v>-</v>
          </cell>
          <cell r="BB341" t="str">
            <v>-</v>
          </cell>
          <cell r="BC341" t="str">
            <v>-</v>
          </cell>
          <cell r="BD341" t="str">
            <v>-</v>
          </cell>
          <cell r="BE341" t="str">
            <v>Bovespa</v>
          </cell>
          <cell r="BF341" t="str">
            <v>FII - Fundos de Investimento Imobiliário</v>
          </cell>
          <cell r="BG341">
            <v>0</v>
          </cell>
        </row>
        <row r="342">
          <cell r="G342" t="str">
            <v>GCDL11</v>
          </cell>
          <cell r="H342" t="str">
            <v>56061587000101</v>
          </cell>
          <cell r="I342" t="str">
            <v>Tradicional</v>
          </cell>
          <cell r="J342" t="str">
            <v>https://fnet.bm</v>
          </cell>
          <cell r="K342">
            <v>70.491803278999996</v>
          </cell>
          <cell r="L342" t="str">
            <v>-</v>
          </cell>
          <cell r="M342">
            <v>20.40766064</v>
          </cell>
          <cell r="N342">
            <v>26.538255245999999</v>
          </cell>
          <cell r="O342">
            <v>39.575012940999997</v>
          </cell>
          <cell r="P342">
            <v>46041</v>
          </cell>
          <cell r="Q342">
            <v>46368.753660000002</v>
          </cell>
          <cell r="R342">
            <v>18095.143499999998</v>
          </cell>
          <cell r="S342">
            <v>28273.61016</v>
          </cell>
          <cell r="T342">
            <v>117.06</v>
          </cell>
          <cell r="U342">
            <v>117.06</v>
          </cell>
          <cell r="V342">
            <v>100</v>
          </cell>
          <cell r="W342">
            <v>46041</v>
          </cell>
          <cell r="X342">
            <v>104.81</v>
          </cell>
          <cell r="Y342">
            <v>111.68781604</v>
          </cell>
          <cell r="Z342">
            <v>45680</v>
          </cell>
          <cell r="AA342">
            <v>1.0567959914</v>
          </cell>
          <cell r="AB342">
            <v>46022</v>
          </cell>
          <cell r="AC342">
            <v>396.11099999999999</v>
          </cell>
          <cell r="AD342">
            <v>43876.731209999998</v>
          </cell>
          <cell r="AE342">
            <v>110.76877746</v>
          </cell>
          <cell r="AF342" t="str">
            <v>-</v>
          </cell>
          <cell r="AG342">
            <v>0</v>
          </cell>
          <cell r="AH342">
            <v>0</v>
          </cell>
          <cell r="AI342">
            <v>0</v>
          </cell>
          <cell r="AJ342">
            <v>3.4182191121000002E-2</v>
          </cell>
          <cell r="AK342">
            <v>-7.2924101369000002E-2</v>
          </cell>
          <cell r="AL342">
            <v>0.75744534352000004</v>
          </cell>
          <cell r="AM342">
            <v>2.4954032047000001</v>
          </cell>
          <cell r="AN342">
            <v>11.751789976</v>
          </cell>
          <cell r="AO342">
            <v>0.54973372279999999</v>
          </cell>
          <cell r="AP342">
            <v>-13.61946989</v>
          </cell>
          <cell r="AQ342">
            <v>0.1797175868</v>
          </cell>
          <cell r="AR342">
            <v>116.85</v>
          </cell>
          <cell r="AS342" t="str">
            <v>-</v>
          </cell>
          <cell r="AT342" t="str">
            <v>-</v>
          </cell>
          <cell r="AU342">
            <v>0.54973372279999999</v>
          </cell>
          <cell r="AV342">
            <v>-0.45866028995000002</v>
          </cell>
          <cell r="AW342">
            <v>1.9598649662000001</v>
          </cell>
          <cell r="AX342">
            <v>0.22556390976999999</v>
          </cell>
          <cell r="AY342">
            <v>12</v>
          </cell>
          <cell r="AZ342">
            <v>3</v>
          </cell>
          <cell r="BA342">
            <v>0</v>
          </cell>
          <cell r="BB342">
            <v>-1.2686482751999999</v>
          </cell>
          <cell r="BC342">
            <v>0.14174685507000001</v>
          </cell>
          <cell r="BD342">
            <v>-4.3439504937000004</v>
          </cell>
          <cell r="BE342" t="str">
            <v>Bovespa</v>
          </cell>
          <cell r="BF342" t="str">
            <v>FII - Fundos de Investimento Imobiliário</v>
          </cell>
          <cell r="BG342">
            <v>0</v>
          </cell>
        </row>
        <row r="343">
          <cell r="G343" t="str">
            <v>GFDL11</v>
          </cell>
          <cell r="H343" t="str">
            <v>58523711000120</v>
          </cell>
          <cell r="I343" t="str">
            <v>-</v>
          </cell>
          <cell r="J343" t="str">
            <v>https://fnet.bm</v>
          </cell>
          <cell r="K343">
            <v>59.016393442999998</v>
          </cell>
          <cell r="L343" t="str">
            <v>-</v>
          </cell>
          <cell r="M343" t="str">
            <v>-</v>
          </cell>
          <cell r="N343">
            <v>8.7053721312000008</v>
          </cell>
          <cell r="O343">
            <v>7.8490352941000001</v>
          </cell>
          <cell r="P343">
            <v>46041</v>
          </cell>
          <cell r="Q343">
            <v>28067.4627</v>
          </cell>
          <cell r="R343" t="str">
            <v>-</v>
          </cell>
          <cell r="S343" t="str">
            <v>-</v>
          </cell>
          <cell r="T343">
            <v>110.1</v>
          </cell>
          <cell r="U343" t="str">
            <v>-</v>
          </cell>
          <cell r="V343" t="str">
            <v>-</v>
          </cell>
          <cell r="W343" t="str">
            <v>-</v>
          </cell>
          <cell r="X343" t="str">
            <v>-</v>
          </cell>
          <cell r="Y343" t="str">
            <v>-</v>
          </cell>
          <cell r="Z343" t="str">
            <v>-</v>
          </cell>
          <cell r="AA343">
            <v>1.1178792936999999</v>
          </cell>
          <cell r="AB343">
            <v>46022</v>
          </cell>
          <cell r="AC343">
            <v>254.92699999999999</v>
          </cell>
          <cell r="AD343">
            <v>25107.775819999999</v>
          </cell>
          <cell r="AE343">
            <v>98.490061155000006</v>
          </cell>
          <cell r="AF343">
            <v>45852</v>
          </cell>
          <cell r="AG343" t="str">
            <v>-</v>
          </cell>
          <cell r="AH343" t="str">
            <v>-</v>
          </cell>
          <cell r="AI343">
            <v>0</v>
          </cell>
          <cell r="AJ343">
            <v>7.2714051929999995E-2</v>
          </cell>
          <cell r="AK343" t="str">
            <v>-</v>
          </cell>
          <cell r="AL343">
            <v>0.82417582416000001</v>
          </cell>
          <cell r="AM343">
            <v>2.7723326798999999</v>
          </cell>
          <cell r="AN343" t="str">
            <v>-</v>
          </cell>
          <cell r="AO343">
            <v>0.50205385669000002</v>
          </cell>
          <cell r="AP343" t="str">
            <v>-</v>
          </cell>
          <cell r="AQ343">
            <v>0.19110019111000001</v>
          </cell>
          <cell r="AR343">
            <v>109.89</v>
          </cell>
          <cell r="AS343" t="str">
            <v>-</v>
          </cell>
          <cell r="AT343" t="str">
            <v>-</v>
          </cell>
          <cell r="AU343">
            <v>0.50205385669000002</v>
          </cell>
          <cell r="AV343">
            <v>-0.50634015606000005</v>
          </cell>
          <cell r="AW343">
            <v>1.0870184959</v>
          </cell>
          <cell r="AX343">
            <v>0.50205385669000002</v>
          </cell>
          <cell r="AY343" t="str">
            <v>-</v>
          </cell>
          <cell r="AZ343" t="str">
            <v>-</v>
          </cell>
          <cell r="BA343">
            <v>0</v>
          </cell>
          <cell r="BB343" t="str">
            <v>-</v>
          </cell>
          <cell r="BC343" t="str">
            <v>-</v>
          </cell>
          <cell r="BD343" t="str">
            <v>-</v>
          </cell>
          <cell r="BE343" t="str">
            <v>Bovespa</v>
          </cell>
          <cell r="BF343" t="str">
            <v>FII - Fundos de Investimento Imobiliário</v>
          </cell>
          <cell r="BG343">
            <v>0</v>
          </cell>
        </row>
        <row r="344">
          <cell r="G344" t="str">
            <v>GLPF11</v>
          </cell>
          <cell r="H344" t="str">
            <v>58378463000171</v>
          </cell>
          <cell r="I344" t="str">
            <v>Tradicional</v>
          </cell>
          <cell r="J344" t="str">
            <v>https://fnet.bm</v>
          </cell>
          <cell r="K344">
            <v>83.606557377000001</v>
          </cell>
          <cell r="L344" t="str">
            <v>-</v>
          </cell>
          <cell r="M344">
            <v>136.55689088</v>
          </cell>
          <cell r="N344">
            <v>98.807642294999994</v>
          </cell>
          <cell r="O344">
            <v>47.903427647000001</v>
          </cell>
          <cell r="P344">
            <v>46041</v>
          </cell>
          <cell r="Q344">
            <v>159093.54999999999</v>
          </cell>
          <cell r="R344">
            <v>42441</v>
          </cell>
          <cell r="S344">
            <v>116652.55</v>
          </cell>
          <cell r="T344">
            <v>105.71</v>
          </cell>
          <cell r="U344">
            <v>106.41</v>
          </cell>
          <cell r="V344">
            <v>99.342167089</v>
          </cell>
          <cell r="W344">
            <v>46031</v>
          </cell>
          <cell r="X344">
            <v>92.322686614999995</v>
          </cell>
          <cell r="Y344">
            <v>114.50056738000001</v>
          </cell>
          <cell r="Z344">
            <v>45678</v>
          </cell>
          <cell r="AA344">
            <v>1.0419648132999999</v>
          </cell>
          <cell r="AB344">
            <v>46022</v>
          </cell>
          <cell r="AC344">
            <v>1505</v>
          </cell>
          <cell r="AD344">
            <v>152686.10607000001</v>
          </cell>
          <cell r="AE344">
            <v>101.45256216999999</v>
          </cell>
          <cell r="AF344">
            <v>46030</v>
          </cell>
          <cell r="AG344">
            <v>9.4868876793000005</v>
          </cell>
          <cell r="AH344">
            <v>9.5864999999999991</v>
          </cell>
          <cell r="AI344">
            <v>0.91</v>
          </cell>
          <cell r="AJ344">
            <v>7.5736059807000003E-2</v>
          </cell>
          <cell r="AK344" t="str">
            <v>-</v>
          </cell>
          <cell r="AL344">
            <v>0.90073944775000003</v>
          </cell>
          <cell r="AM344">
            <v>3.0693222681000001</v>
          </cell>
          <cell r="AN344">
            <v>14.636540350000001</v>
          </cell>
          <cell r="AO344">
            <v>0.52023321805</v>
          </cell>
          <cell r="AP344">
            <v>-10.734719516</v>
          </cell>
          <cell r="AQ344">
            <v>0.18006065201999999</v>
          </cell>
          <cell r="AR344">
            <v>105.52</v>
          </cell>
          <cell r="AS344" t="str">
            <v>-</v>
          </cell>
          <cell r="AT344" t="str">
            <v>-</v>
          </cell>
          <cell r="AU344">
            <v>0.52023321805</v>
          </cell>
          <cell r="AV344">
            <v>-0.48816079470000001</v>
          </cell>
          <cell r="AW344">
            <v>1.5730669500000001</v>
          </cell>
          <cell r="AX344">
            <v>0.43506298588999998</v>
          </cell>
          <cell r="AY344">
            <v>12</v>
          </cell>
          <cell r="AZ344">
            <v>3</v>
          </cell>
          <cell r="BA344">
            <v>0.86117157187000004</v>
          </cell>
          <cell r="BB344">
            <v>-8.2806076832999995E-2</v>
          </cell>
          <cell r="BC344">
            <v>-3.3316765425999997E-2</v>
          </cell>
          <cell r="BD344">
            <v>0.23595433448</v>
          </cell>
          <cell r="BE344" t="str">
            <v>Bovespa</v>
          </cell>
          <cell r="BF344" t="str">
            <v>FII - Fundos de Investimento Imobiliário</v>
          </cell>
          <cell r="BG344">
            <v>0.91</v>
          </cell>
        </row>
        <row r="345">
          <cell r="G345" t="str">
            <v>GCFF11</v>
          </cell>
          <cell r="H345" t="str">
            <v>35652154000142</v>
          </cell>
          <cell r="I345" t="str">
            <v>Tradicional</v>
          </cell>
          <cell r="J345" t="str">
            <v>https://fnet.bm</v>
          </cell>
          <cell r="K345">
            <v>0</v>
          </cell>
          <cell r="L345" t="str">
            <v>-</v>
          </cell>
          <cell r="M345">
            <v>0</v>
          </cell>
          <cell r="N345">
            <v>0</v>
          </cell>
          <cell r="O345">
            <v>0</v>
          </cell>
          <cell r="P345">
            <v>45104</v>
          </cell>
          <cell r="Q345" t="str">
            <v>-</v>
          </cell>
          <cell r="R345" t="str">
            <v>-</v>
          </cell>
          <cell r="S345" t="str">
            <v>-</v>
          </cell>
          <cell r="T345" t="str">
            <v>-</v>
          </cell>
          <cell r="U345" t="str">
            <v>-</v>
          </cell>
          <cell r="V345" t="str">
            <v>-</v>
          </cell>
          <cell r="W345" t="str">
            <v>-</v>
          </cell>
          <cell r="X345" t="str">
            <v>-</v>
          </cell>
          <cell r="Y345" t="str">
            <v>-</v>
          </cell>
          <cell r="Z345" t="str">
            <v>-</v>
          </cell>
          <cell r="AA345" t="str">
            <v>-</v>
          </cell>
          <cell r="AB345">
            <v>45107</v>
          </cell>
          <cell r="AC345">
            <v>360.47699999999998</v>
          </cell>
          <cell r="AD345">
            <v>27939.468779999999</v>
          </cell>
          <cell r="AE345">
            <v>77.506938805999994</v>
          </cell>
          <cell r="AF345">
            <v>45030</v>
          </cell>
          <cell r="AG345" t="str">
            <v>-</v>
          </cell>
          <cell r="AH345">
            <v>0</v>
          </cell>
          <cell r="AI345">
            <v>0</v>
          </cell>
          <cell r="AJ345" t="str">
            <v>-</v>
          </cell>
          <cell r="AK345" t="str">
            <v>-</v>
          </cell>
          <cell r="AL345" t="str">
            <v>-</v>
          </cell>
          <cell r="AM345" t="str">
            <v>-</v>
          </cell>
          <cell r="AN345" t="str">
            <v>-</v>
          </cell>
          <cell r="AO345" t="str">
            <v>-</v>
          </cell>
          <cell r="AP345" t="str">
            <v>-</v>
          </cell>
          <cell r="AQ345" t="str">
            <v>-</v>
          </cell>
          <cell r="AR345" t="str">
            <v>-</v>
          </cell>
          <cell r="AS345" t="str">
            <v>-</v>
          </cell>
          <cell r="AT345" t="str">
            <v>-</v>
          </cell>
          <cell r="AU345" t="str">
            <v>-</v>
          </cell>
          <cell r="AV345" t="str">
            <v>-</v>
          </cell>
          <cell r="AW345" t="str">
            <v>-</v>
          </cell>
          <cell r="AX345" t="str">
            <v>-</v>
          </cell>
          <cell r="AY345" t="str">
            <v>-</v>
          </cell>
          <cell r="AZ345" t="str">
            <v>-</v>
          </cell>
          <cell r="BA345">
            <v>0</v>
          </cell>
          <cell r="BB345" t="str">
            <v>-</v>
          </cell>
          <cell r="BC345" t="str">
            <v>-</v>
          </cell>
          <cell r="BD345" t="str">
            <v>-</v>
          </cell>
          <cell r="BE345" t="str">
            <v>Bovespa</v>
          </cell>
          <cell r="BF345" t="str">
            <v>FII - Fundos de Investimento Imobiliário</v>
          </cell>
          <cell r="BG345">
            <v>0</v>
          </cell>
        </row>
        <row r="346">
          <cell r="G346" t="str">
            <v>GCRA11</v>
          </cell>
          <cell r="H346" t="str">
            <v>37037297000170</v>
          </cell>
          <cell r="I346" t="str">
            <v>Tradicional</v>
          </cell>
          <cell r="J346" t="str">
            <v>https://fnet.bm</v>
          </cell>
          <cell r="K346">
            <v>100</v>
          </cell>
          <cell r="L346" t="str">
            <v>-</v>
          </cell>
          <cell r="M346">
            <v>122.90727115999999</v>
          </cell>
          <cell r="N346">
            <v>132.98365261999999</v>
          </cell>
          <cell r="O346">
            <v>186.64102588</v>
          </cell>
          <cell r="P346">
            <v>46041</v>
          </cell>
          <cell r="Q346">
            <v>93671.277499999997</v>
          </cell>
          <cell r="R346">
            <v>84146.571899999995</v>
          </cell>
          <cell r="S346">
            <v>9524.7055999999993</v>
          </cell>
          <cell r="T346">
            <v>53.5</v>
          </cell>
          <cell r="U346">
            <v>55.49</v>
          </cell>
          <cell r="V346">
            <v>96.413768246999993</v>
          </cell>
          <cell r="W346">
            <v>46035</v>
          </cell>
          <cell r="X346">
            <v>38.491413254999998</v>
          </cell>
          <cell r="Y346">
            <v>138.99203868000001</v>
          </cell>
          <cell r="Z346">
            <v>45693</v>
          </cell>
          <cell r="AA346">
            <v>0.62837765758999997</v>
          </cell>
          <cell r="AB346">
            <v>45900</v>
          </cell>
          <cell r="AC346">
            <v>1750.865</v>
          </cell>
          <cell r="AD346">
            <v>149068.44055999999</v>
          </cell>
          <cell r="AE346">
            <v>85.139882607000004</v>
          </cell>
          <cell r="AF346">
            <v>46030</v>
          </cell>
          <cell r="AG346">
            <v>16.500208073</v>
          </cell>
          <cell r="AH346">
            <v>7.93</v>
          </cell>
          <cell r="AI346">
            <v>0.68</v>
          </cell>
          <cell r="AJ346">
            <v>1.6337386018</v>
          </cell>
          <cell r="AK346">
            <v>1.5266323093</v>
          </cell>
          <cell r="AL346">
            <v>4.3496254711000004</v>
          </cell>
          <cell r="AM346">
            <v>10.921258352000001</v>
          </cell>
          <cell r="AN346">
            <v>30.142358314999999</v>
          </cell>
          <cell r="AO346">
            <v>2.5518564596000002</v>
          </cell>
          <cell r="AP346">
            <v>4.7710984478</v>
          </cell>
          <cell r="AQ346">
            <v>-1.7086165716999999</v>
          </cell>
          <cell r="AR346">
            <v>54.43</v>
          </cell>
          <cell r="AS346" t="str">
            <v>-</v>
          </cell>
          <cell r="AT346" t="str">
            <v>-</v>
          </cell>
          <cell r="AU346">
            <v>2.5518564596000002</v>
          </cell>
          <cell r="AV346">
            <v>1.5434624469</v>
          </cell>
          <cell r="AW346">
            <v>9.7109332808000008</v>
          </cell>
          <cell r="AX346">
            <v>-2.1484251911999999</v>
          </cell>
          <cell r="AY346">
            <v>9</v>
          </cell>
          <cell r="AZ346">
            <v>7</v>
          </cell>
          <cell r="BA346">
            <v>1.3099595453999999</v>
          </cell>
          <cell r="BB346">
            <v>1.1345480815</v>
          </cell>
          <cell r="BC346">
            <v>0.72798446323999999</v>
          </cell>
          <cell r="BD346">
            <v>8.6175844905000005</v>
          </cell>
          <cell r="BE346" t="str">
            <v>Bovespa</v>
          </cell>
          <cell r="BF346" t="str">
            <v>FIAGRO-FII - Fundo de Investimento Imobiliário em Cadeias Agroindustriais</v>
          </cell>
          <cell r="BG346">
            <v>0.68</v>
          </cell>
        </row>
        <row r="347">
          <cell r="G347" t="str">
            <v>GCOI11</v>
          </cell>
          <cell r="H347" t="str">
            <v>46285299000179</v>
          </cell>
          <cell r="I347" t="str">
            <v>Tradicional</v>
          </cell>
          <cell r="J347" t="str">
            <v>https://fnet.bm</v>
          </cell>
          <cell r="K347">
            <v>4.9180327868999996</v>
          </cell>
          <cell r="L347" t="str">
            <v>-</v>
          </cell>
          <cell r="M347">
            <v>2.6096489599999999</v>
          </cell>
          <cell r="N347">
            <v>1.7431081966999999</v>
          </cell>
          <cell r="O347">
            <v>3.3432117646999999</v>
          </cell>
          <cell r="P347">
            <v>46034</v>
          </cell>
          <cell r="Q347">
            <v>8234.31</v>
          </cell>
          <cell r="R347">
            <v>11185.87</v>
          </cell>
          <cell r="S347">
            <v>-2951.56</v>
          </cell>
          <cell r="T347" t="str">
            <v>-</v>
          </cell>
          <cell r="U347">
            <v>72.87</v>
          </cell>
          <cell r="V347" t="str">
            <v>-</v>
          </cell>
          <cell r="W347">
            <v>46034</v>
          </cell>
          <cell r="X347">
            <v>63.423569938</v>
          </cell>
          <cell r="Y347" t="str">
            <v>-</v>
          </cell>
          <cell r="Z347">
            <v>45868</v>
          </cell>
          <cell r="AA347">
            <v>0.95127308118999998</v>
          </cell>
          <cell r="AB347">
            <v>46022</v>
          </cell>
          <cell r="AC347">
            <v>113</v>
          </cell>
          <cell r="AD347">
            <v>8656.09483</v>
          </cell>
          <cell r="AE347">
            <v>76.602609115000007</v>
          </cell>
          <cell r="AF347">
            <v>46030</v>
          </cell>
          <cell r="AG347">
            <v>3.0407111829</v>
          </cell>
          <cell r="AH347">
            <v>3.01</v>
          </cell>
          <cell r="AI347">
            <v>0.01</v>
          </cell>
          <cell r="AJ347" t="str">
            <v>-</v>
          </cell>
          <cell r="AK347" t="str">
            <v>-</v>
          </cell>
          <cell r="AL347" t="str">
            <v>-</v>
          </cell>
          <cell r="AM347" t="str">
            <v>-</v>
          </cell>
          <cell r="AN347" t="str">
            <v>-</v>
          </cell>
          <cell r="AO347" t="str">
            <v>-</v>
          </cell>
          <cell r="AP347" t="str">
            <v>-</v>
          </cell>
          <cell r="AQ347" t="str">
            <v>-</v>
          </cell>
          <cell r="AR347">
            <v>72.87</v>
          </cell>
          <cell r="AS347" t="str">
            <v>-</v>
          </cell>
          <cell r="AT347" t="str">
            <v>-</v>
          </cell>
          <cell r="AU347" t="str">
            <v>-</v>
          </cell>
          <cell r="AV347" t="str">
            <v>-</v>
          </cell>
          <cell r="AW347">
            <v>14.758229642</v>
          </cell>
          <cell r="AX347">
            <v>0</v>
          </cell>
          <cell r="AY347" t="str">
            <v>-</v>
          </cell>
          <cell r="AZ347" t="str">
            <v>-</v>
          </cell>
          <cell r="BA347" t="str">
            <v>-</v>
          </cell>
          <cell r="BB347" t="str">
            <v>-</v>
          </cell>
          <cell r="BC347" t="str">
            <v>-</v>
          </cell>
          <cell r="BD347" t="str">
            <v>-</v>
          </cell>
          <cell r="BE347" t="str">
            <v>Bovespa</v>
          </cell>
          <cell r="BF347" t="str">
            <v>FII - Fundos de Investimento Imobiliário</v>
          </cell>
          <cell r="BG347">
            <v>0.01</v>
          </cell>
        </row>
        <row r="348">
          <cell r="G348" t="str">
            <v>FIGS11</v>
          </cell>
          <cell r="H348" t="str">
            <v>17590518000125</v>
          </cell>
          <cell r="I348" t="str">
            <v>Tradicional</v>
          </cell>
          <cell r="J348" t="str">
            <v>https://fnet.bm</v>
          </cell>
          <cell r="K348">
            <v>100</v>
          </cell>
          <cell r="L348" t="str">
            <v>-</v>
          </cell>
          <cell r="M348">
            <v>193.95741132000001</v>
          </cell>
          <cell r="N348">
            <v>340.46170310999997</v>
          </cell>
          <cell r="O348">
            <v>443.96693823999999</v>
          </cell>
          <cell r="P348">
            <v>46041</v>
          </cell>
          <cell r="Q348">
            <v>132439.5</v>
          </cell>
          <cell r="R348">
            <v>126825</v>
          </cell>
          <cell r="S348">
            <v>5614.4999999000001</v>
          </cell>
          <cell r="T348">
            <v>46.47</v>
          </cell>
          <cell r="U348">
            <v>47.797035303999998</v>
          </cell>
          <cell r="V348">
            <v>97.223603314000002</v>
          </cell>
          <cell r="W348">
            <v>45995</v>
          </cell>
          <cell r="X348">
            <v>36.929244136999998</v>
          </cell>
          <cell r="Y348">
            <v>125.8352319</v>
          </cell>
          <cell r="Z348">
            <v>45685</v>
          </cell>
          <cell r="AA348">
            <v>0.66041716427999997</v>
          </cell>
          <cell r="AB348">
            <v>46022</v>
          </cell>
          <cell r="AC348">
            <v>2850</v>
          </cell>
          <cell r="AD348">
            <v>200539.15489000001</v>
          </cell>
          <cell r="AE348">
            <v>70.364615751000002</v>
          </cell>
          <cell r="AF348">
            <v>46021</v>
          </cell>
          <cell r="AG348">
            <v>12.561797752</v>
          </cell>
          <cell r="AH348">
            <v>5.59</v>
          </cell>
          <cell r="AI348">
            <v>0.48</v>
          </cell>
          <cell r="AJ348">
            <v>0.30218001284000001</v>
          </cell>
          <cell r="AK348">
            <v>0.19507372035000001</v>
          </cell>
          <cell r="AL348">
            <v>-1.2633479697000001</v>
          </cell>
          <cell r="AM348">
            <v>-0.21096175769</v>
          </cell>
          <cell r="AN348">
            <v>17.776121544999999</v>
          </cell>
          <cell r="AO348">
            <v>-0.1504082511</v>
          </cell>
          <cell r="AP348">
            <v>-7.5951383224000004</v>
          </cell>
          <cell r="AQ348">
            <v>0.75888985247999996</v>
          </cell>
          <cell r="AR348">
            <v>46.12</v>
          </cell>
          <cell r="AS348">
            <v>7.3907549544000002</v>
          </cell>
          <cell r="AT348">
            <v>-25.651145754000002</v>
          </cell>
          <cell r="AU348">
            <v>-0.1504082511</v>
          </cell>
          <cell r="AV348">
            <v>-1.1588022639</v>
          </cell>
          <cell r="AW348">
            <v>10.316139765999999</v>
          </cell>
          <cell r="AX348">
            <v>-1.4139656297000001</v>
          </cell>
          <cell r="AY348">
            <v>8</v>
          </cell>
          <cell r="AZ348">
            <v>4</v>
          </cell>
          <cell r="BA348">
            <v>1.0094637224</v>
          </cell>
          <cell r="BB348">
            <v>0.55402586825</v>
          </cell>
          <cell r="BC348">
            <v>0.40808393904000001</v>
          </cell>
          <cell r="BD348">
            <v>1.9271573005</v>
          </cell>
          <cell r="BE348" t="str">
            <v>Bovespa</v>
          </cell>
          <cell r="BF348" t="str">
            <v>FII - Fundos de Investimento Imobiliário</v>
          </cell>
          <cell r="BG348">
            <v>0.48</v>
          </cell>
        </row>
        <row r="349">
          <cell r="G349" t="str">
            <v>GSFI11</v>
          </cell>
          <cell r="H349" t="str">
            <v>11769604000113</v>
          </cell>
          <cell r="I349" t="str">
            <v>Tradicional</v>
          </cell>
          <cell r="J349" t="str">
            <v>https://fnet.bm</v>
          </cell>
          <cell r="K349">
            <v>100</v>
          </cell>
          <cell r="L349" t="str">
            <v>-</v>
          </cell>
          <cell r="M349">
            <v>6771.5622278000001</v>
          </cell>
          <cell r="N349">
            <v>16266.630617000001</v>
          </cell>
          <cell r="O349">
            <v>11877.007938000001</v>
          </cell>
          <cell r="P349">
            <v>46041</v>
          </cell>
          <cell r="Q349">
            <v>1055251.1927</v>
          </cell>
          <cell r="R349">
            <v>673707.72866000002</v>
          </cell>
          <cell r="S349">
            <v>381543.46402000001</v>
          </cell>
          <cell r="T349">
            <v>10.98</v>
          </cell>
          <cell r="U349">
            <v>11</v>
          </cell>
          <cell r="V349">
            <v>99.818181817999999</v>
          </cell>
          <cell r="W349">
            <v>46038</v>
          </cell>
          <cell r="X349">
            <v>6.9</v>
          </cell>
          <cell r="Y349">
            <v>159.13043478</v>
          </cell>
          <cell r="Z349">
            <v>45691</v>
          </cell>
          <cell r="AA349">
            <v>0.80886336408000004</v>
          </cell>
          <cell r="AB349">
            <v>46022</v>
          </cell>
          <cell r="AC349">
            <v>96106.665999999997</v>
          </cell>
          <cell r="AD349">
            <v>1304609.9495999999</v>
          </cell>
          <cell r="AE349">
            <v>13.574604175999999</v>
          </cell>
          <cell r="AF349">
            <v>44012</v>
          </cell>
          <cell r="AG349">
            <v>0</v>
          </cell>
          <cell r="AH349">
            <v>0</v>
          </cell>
          <cell r="AI349">
            <v>0</v>
          </cell>
          <cell r="AJ349">
            <v>-0.18181818186000001</v>
          </cell>
          <cell r="AK349">
            <v>-0.28892447435000002</v>
          </cell>
          <cell r="AL349">
            <v>2.1395348836000001</v>
          </cell>
          <cell r="AM349">
            <v>15.945089757</v>
          </cell>
          <cell r="AN349">
            <v>56.633380883999997</v>
          </cell>
          <cell r="AO349">
            <v>-0.18181818186000001</v>
          </cell>
          <cell r="AP349">
            <v>31.262121016999998</v>
          </cell>
          <cell r="AQ349">
            <v>9.1157702808999999E-2</v>
          </cell>
          <cell r="AR349">
            <v>10.97</v>
          </cell>
          <cell r="AS349">
            <v>207.56302521000001</v>
          </cell>
          <cell r="AT349">
            <v>174.52112450000001</v>
          </cell>
          <cell r="AU349">
            <v>-0.18181818186000001</v>
          </cell>
          <cell r="AV349">
            <v>-1.1902121945999999</v>
          </cell>
          <cell r="AW349">
            <v>10.220440881</v>
          </cell>
          <cell r="AX349">
            <v>-0.18181818186000001</v>
          </cell>
          <cell r="AY349">
            <v>11</v>
          </cell>
          <cell r="AZ349">
            <v>9</v>
          </cell>
          <cell r="BA349">
            <v>0</v>
          </cell>
          <cell r="BB349">
            <v>3.4883261978000002</v>
          </cell>
          <cell r="BC349">
            <v>0.62917937769999999</v>
          </cell>
          <cell r="BD349">
            <v>35.138482201999999</v>
          </cell>
          <cell r="BE349" t="str">
            <v>Bovespa</v>
          </cell>
          <cell r="BF349" t="str">
            <v>FII - Fundos de Investimento Imobiliário</v>
          </cell>
          <cell r="BG349">
            <v>0</v>
          </cell>
        </row>
        <row r="350">
          <cell r="G350" t="str">
            <v>VXXV11</v>
          </cell>
          <cell r="H350" t="str">
            <v>30982974000189</v>
          </cell>
          <cell r="I350" t="str">
            <v>Tradicional</v>
          </cell>
          <cell r="J350" t="str">
            <v>https://fnet.bm</v>
          </cell>
          <cell r="K350">
            <v>40.983606557000002</v>
          </cell>
          <cell r="L350" t="str">
            <v>-</v>
          </cell>
          <cell r="M350">
            <v>517.38275199999998</v>
          </cell>
          <cell r="N350">
            <v>298.22185245999998</v>
          </cell>
          <cell r="O350">
            <v>1046.3039412000001</v>
          </cell>
          <cell r="P350">
            <v>46041</v>
          </cell>
          <cell r="Q350">
            <v>345025.75</v>
          </cell>
          <cell r="R350">
            <v>196276.66</v>
          </cell>
          <cell r="S350">
            <v>148749.09</v>
          </cell>
          <cell r="T350">
            <v>722</v>
          </cell>
          <cell r="U350">
            <v>722</v>
          </cell>
          <cell r="V350">
            <v>100</v>
          </cell>
          <cell r="W350">
            <v>46041</v>
          </cell>
          <cell r="X350">
            <v>683</v>
          </cell>
          <cell r="Y350">
            <v>105.71010248</v>
          </cell>
          <cell r="Z350">
            <v>46006</v>
          </cell>
          <cell r="AA350">
            <v>1.1172790198</v>
          </cell>
          <cell r="AB350">
            <v>46022</v>
          </cell>
          <cell r="AC350">
            <v>477.875</v>
          </cell>
          <cell r="AD350">
            <v>308808.94018999999</v>
          </cell>
          <cell r="AE350">
            <v>646.21279662999996</v>
          </cell>
          <cell r="AF350">
            <v>45435</v>
          </cell>
          <cell r="AG350">
            <v>0</v>
          </cell>
          <cell r="AH350">
            <v>0</v>
          </cell>
          <cell r="AI350">
            <v>0</v>
          </cell>
          <cell r="AJ350">
            <v>0</v>
          </cell>
          <cell r="AK350" t="str">
            <v>-</v>
          </cell>
          <cell r="AL350">
            <v>3.1428571428000001</v>
          </cell>
          <cell r="AM350">
            <v>5.4014598539999996</v>
          </cell>
          <cell r="AN350">
            <v>1.6901408451</v>
          </cell>
          <cell r="AO350">
            <v>0.27777777777000001</v>
          </cell>
          <cell r="AP350">
            <v>-23.681119022000001</v>
          </cell>
          <cell r="AQ350">
            <v>0</v>
          </cell>
          <cell r="AR350" t="str">
            <v>-</v>
          </cell>
          <cell r="AS350" t="str">
            <v>-</v>
          </cell>
          <cell r="AT350" t="str">
            <v>-</v>
          </cell>
          <cell r="AU350">
            <v>0.27777777777000001</v>
          </cell>
          <cell r="AV350">
            <v>-0.73061623497999995</v>
          </cell>
          <cell r="AW350">
            <v>5.4172767204000003</v>
          </cell>
          <cell r="AX350">
            <v>-2.1428571428000001</v>
          </cell>
          <cell r="AY350">
            <v>2</v>
          </cell>
          <cell r="AZ350">
            <v>2</v>
          </cell>
          <cell r="BA350">
            <v>0</v>
          </cell>
          <cell r="BB350" t="str">
            <v>-</v>
          </cell>
          <cell r="BC350" t="str">
            <v>-</v>
          </cell>
          <cell r="BD350" t="str">
            <v>-</v>
          </cell>
          <cell r="BE350" t="str">
            <v>Bovespa</v>
          </cell>
          <cell r="BF350" t="str">
            <v>FII - Fundos de Investimento Imobiliário</v>
          </cell>
          <cell r="BG350">
            <v>0</v>
          </cell>
        </row>
        <row r="351">
          <cell r="G351" t="str">
            <v>GLOG11</v>
          </cell>
          <cell r="H351" t="str">
            <v>36501198000134</v>
          </cell>
          <cell r="I351" t="str">
            <v>Tradicional</v>
          </cell>
          <cell r="J351" t="str">
            <v>https://fnet.bm</v>
          </cell>
          <cell r="K351">
            <v>100</v>
          </cell>
          <cell r="L351" t="str">
            <v>-</v>
          </cell>
          <cell r="M351">
            <v>90.128636599999993</v>
          </cell>
          <cell r="N351">
            <v>174.91210508</v>
          </cell>
          <cell r="O351">
            <v>36.362896470999999</v>
          </cell>
          <cell r="P351">
            <v>46041</v>
          </cell>
          <cell r="Q351">
            <v>48000</v>
          </cell>
          <cell r="R351">
            <v>37500</v>
          </cell>
          <cell r="S351">
            <v>10500</v>
          </cell>
          <cell r="T351">
            <v>64</v>
          </cell>
          <cell r="U351">
            <v>71.063575051000001</v>
          </cell>
          <cell r="V351">
            <v>90.06020307</v>
          </cell>
          <cell r="W351">
            <v>45966</v>
          </cell>
          <cell r="X351">
            <v>43.821214976999997</v>
          </cell>
          <cell r="Y351">
            <v>146.04798163000001</v>
          </cell>
          <cell r="Z351">
            <v>45694</v>
          </cell>
          <cell r="AA351">
            <v>0.58807084148</v>
          </cell>
          <cell r="AB351">
            <v>46022</v>
          </cell>
          <cell r="AC351">
            <v>750</v>
          </cell>
          <cell r="AD351">
            <v>81622.81925</v>
          </cell>
          <cell r="AE351">
            <v>108.83042566</v>
          </cell>
          <cell r="AF351">
            <v>46021</v>
          </cell>
          <cell r="AG351">
            <v>9.84</v>
          </cell>
          <cell r="AH351">
            <v>4.92</v>
          </cell>
          <cell r="AI351">
            <v>0.41</v>
          </cell>
          <cell r="AJ351">
            <v>-6.2460961999000003E-2</v>
          </cell>
          <cell r="AK351">
            <v>-0.16956725449000001</v>
          </cell>
          <cell r="AL351">
            <v>-3.8788628331999999</v>
          </cell>
          <cell r="AM351">
            <v>-2.4326770312999999</v>
          </cell>
          <cell r="AN351">
            <v>38.891365471</v>
          </cell>
          <cell r="AO351">
            <v>-2.1556336950000001</v>
          </cell>
          <cell r="AP351">
            <v>13.520105603999999</v>
          </cell>
          <cell r="AQ351">
            <v>-2.4984765386999999</v>
          </cell>
          <cell r="AR351">
            <v>65.64</v>
          </cell>
          <cell r="AS351" t="str">
            <v>-</v>
          </cell>
          <cell r="AT351" t="str">
            <v>-</v>
          </cell>
          <cell r="AU351">
            <v>-2.1556336950000001</v>
          </cell>
          <cell r="AV351">
            <v>-3.1640277077999999</v>
          </cell>
          <cell r="AW351">
            <v>19.617224879999998</v>
          </cell>
          <cell r="AX351">
            <v>-4.6772548448000002</v>
          </cell>
          <cell r="AY351">
            <v>9</v>
          </cell>
          <cell r="AZ351">
            <v>6</v>
          </cell>
          <cell r="BA351">
            <v>0.61194029850999998</v>
          </cell>
          <cell r="BB351">
            <v>0.94017464596</v>
          </cell>
          <cell r="BC351">
            <v>-0.22875899866999999</v>
          </cell>
          <cell r="BD351">
            <v>28.035416078000001</v>
          </cell>
          <cell r="BE351" t="str">
            <v>Bovespa</v>
          </cell>
          <cell r="BF351" t="str">
            <v>FII - Fundos de Investimento Imobiliário</v>
          </cell>
          <cell r="BG351">
            <v>0.41</v>
          </cell>
        </row>
        <row r="352">
          <cell r="G352" t="str">
            <v>RCFA11</v>
          </cell>
          <cell r="H352" t="str">
            <v>27771586000144</v>
          </cell>
          <cell r="I352" t="str">
            <v>Tradicional</v>
          </cell>
          <cell r="J352" t="str">
            <v>https://fnet.bm</v>
          </cell>
          <cell r="K352">
            <v>40.983606557000002</v>
          </cell>
          <cell r="L352" t="str">
            <v>-</v>
          </cell>
          <cell r="M352">
            <v>0.163911</v>
          </cell>
          <cell r="N352">
            <v>2.1927377049E-2</v>
          </cell>
          <cell r="O352">
            <v>1.8596470588E-2</v>
          </cell>
          <cell r="P352">
            <v>46041</v>
          </cell>
          <cell r="Q352">
            <v>537.21198947000005</v>
          </cell>
          <cell r="R352">
            <v>537.21198947000005</v>
          </cell>
          <cell r="S352">
            <v>0</v>
          </cell>
          <cell r="T352">
            <v>0.92</v>
          </cell>
          <cell r="U352">
            <v>1</v>
          </cell>
          <cell r="V352">
            <v>92</v>
          </cell>
          <cell r="W352">
            <v>45877</v>
          </cell>
          <cell r="X352">
            <v>0.3</v>
          </cell>
          <cell r="Y352">
            <v>306.66666666999998</v>
          </cell>
          <cell r="Z352">
            <v>45901</v>
          </cell>
          <cell r="AA352">
            <v>4.9810936062000002E-2</v>
          </cell>
          <cell r="AB352">
            <v>46022</v>
          </cell>
          <cell r="AC352">
            <v>583.92607551000003</v>
          </cell>
          <cell r="AD352">
            <v>10785.02096</v>
          </cell>
          <cell r="AE352">
            <v>18.469839612000001</v>
          </cell>
          <cell r="AF352" t="str">
            <v>-</v>
          </cell>
          <cell r="AG352">
            <v>0</v>
          </cell>
          <cell r="AH352">
            <v>0</v>
          </cell>
          <cell r="AI352">
            <v>0</v>
          </cell>
          <cell r="AJ352">
            <v>0</v>
          </cell>
          <cell r="AK352" t="str">
            <v>-</v>
          </cell>
          <cell r="AL352" t="str">
            <v>-</v>
          </cell>
          <cell r="AM352">
            <v>67.272727273000001</v>
          </cell>
          <cell r="AN352">
            <v>0</v>
          </cell>
          <cell r="AO352" t="str">
            <v>-</v>
          </cell>
          <cell r="AP352">
            <v>-25.371259866999999</v>
          </cell>
          <cell r="AQ352">
            <v>0</v>
          </cell>
          <cell r="AR352">
            <v>0.92</v>
          </cell>
          <cell r="AS352">
            <v>-92.203389830999996</v>
          </cell>
          <cell r="AT352">
            <v>-125.24529053000001</v>
          </cell>
          <cell r="AU352" t="str">
            <v>-</v>
          </cell>
          <cell r="AV352" t="str">
            <v>-</v>
          </cell>
          <cell r="AW352">
            <v>70.909090909</v>
          </cell>
          <cell r="AX352">
            <v>-35.365853659000003</v>
          </cell>
          <cell r="AY352">
            <v>5</v>
          </cell>
          <cell r="AZ352">
            <v>5</v>
          </cell>
          <cell r="BA352">
            <v>0</v>
          </cell>
          <cell r="BB352" t="str">
            <v>-</v>
          </cell>
          <cell r="BC352" t="str">
            <v>-</v>
          </cell>
          <cell r="BD352" t="str">
            <v>-</v>
          </cell>
          <cell r="BE352" t="str">
            <v>Bovespa</v>
          </cell>
          <cell r="BF352" t="str">
            <v>FII - Fundos de Investimento Imobiliário</v>
          </cell>
          <cell r="BG352">
            <v>0</v>
          </cell>
        </row>
        <row r="353">
          <cell r="G353" t="str">
            <v>ATCR11</v>
          </cell>
          <cell r="H353" t="str">
            <v>14631148000139</v>
          </cell>
          <cell r="I353" t="str">
            <v>Tradicional</v>
          </cell>
          <cell r="J353" t="str">
            <v>https://fnet.bm</v>
          </cell>
          <cell r="K353">
            <v>0</v>
          </cell>
          <cell r="L353" t="str">
            <v>-</v>
          </cell>
          <cell r="M353" t="str">
            <v>-</v>
          </cell>
          <cell r="N353" t="str">
            <v>-</v>
          </cell>
          <cell r="O353" t="str">
            <v>-</v>
          </cell>
          <cell r="P353" t="str">
            <v>-</v>
          </cell>
          <cell r="Q353" t="str">
            <v>-</v>
          </cell>
          <cell r="R353" t="str">
            <v>-</v>
          </cell>
          <cell r="S353" t="str">
            <v>-</v>
          </cell>
          <cell r="T353" t="str">
            <v>-</v>
          </cell>
          <cell r="U353" t="str">
            <v>-</v>
          </cell>
          <cell r="V353" t="str">
            <v>-</v>
          </cell>
          <cell r="W353" t="str">
            <v>-</v>
          </cell>
          <cell r="X353" t="str">
            <v>-</v>
          </cell>
          <cell r="Y353" t="str">
            <v>-</v>
          </cell>
          <cell r="Z353" t="str">
            <v>-</v>
          </cell>
          <cell r="AA353" t="str">
            <v>-</v>
          </cell>
          <cell r="AB353">
            <v>46022</v>
          </cell>
          <cell r="AC353">
            <v>928.90819634000002</v>
          </cell>
          <cell r="AD353">
            <v>63551.092989999997</v>
          </cell>
          <cell r="AE353">
            <v>68.414826395999995</v>
          </cell>
          <cell r="AF353">
            <v>46021</v>
          </cell>
          <cell r="AG353" t="str">
            <v>-</v>
          </cell>
          <cell r="AH353" t="str">
            <v>-</v>
          </cell>
          <cell r="AI353" t="str">
            <v>-</v>
          </cell>
          <cell r="AJ353" t="str">
            <v>-</v>
          </cell>
          <cell r="AK353" t="str">
            <v>-</v>
          </cell>
          <cell r="AL353" t="str">
            <v>-</v>
          </cell>
          <cell r="AM353" t="str">
            <v>-</v>
          </cell>
          <cell r="AN353" t="str">
            <v>-</v>
          </cell>
          <cell r="AO353" t="str">
            <v>-</v>
          </cell>
          <cell r="AP353" t="str">
            <v>-</v>
          </cell>
          <cell r="AQ353" t="str">
            <v>-</v>
          </cell>
          <cell r="AR353" t="str">
            <v>-</v>
          </cell>
          <cell r="AS353" t="str">
            <v>-</v>
          </cell>
          <cell r="AT353" t="str">
            <v>-</v>
          </cell>
          <cell r="AU353" t="str">
            <v>-</v>
          </cell>
          <cell r="AV353" t="str">
            <v>-</v>
          </cell>
          <cell r="AW353" t="str">
            <v>-</v>
          </cell>
          <cell r="AX353" t="str">
            <v>-</v>
          </cell>
          <cell r="AY353" t="str">
            <v>-</v>
          </cell>
          <cell r="AZ353" t="str">
            <v>-</v>
          </cell>
          <cell r="BA353" t="str">
            <v>-</v>
          </cell>
          <cell r="BB353" t="str">
            <v>-</v>
          </cell>
          <cell r="BC353" t="str">
            <v>-</v>
          </cell>
          <cell r="BD353" t="str">
            <v>-</v>
          </cell>
          <cell r="BE353" t="str">
            <v>Bovespa</v>
          </cell>
          <cell r="BF353" t="str">
            <v>FII - Fundos de Investimento Imobiliário</v>
          </cell>
          <cell r="BG353" t="str">
            <v>-</v>
          </cell>
        </row>
        <row r="354">
          <cell r="G354" t="str">
            <v>AERO11</v>
          </cell>
          <cell r="H354" t="str">
            <v>57927297000152</v>
          </cell>
          <cell r="I354" t="str">
            <v>-</v>
          </cell>
          <cell r="J354" t="str">
            <v>https://fnet.bm</v>
          </cell>
          <cell r="K354">
            <v>1.6393442623000001</v>
          </cell>
          <cell r="L354" t="str">
            <v>-</v>
          </cell>
          <cell r="M354" t="str">
            <v>-</v>
          </cell>
          <cell r="N354" t="str">
            <v>-</v>
          </cell>
          <cell r="O354">
            <v>0</v>
          </cell>
          <cell r="P354">
            <v>45953</v>
          </cell>
          <cell r="Q354" t="str">
            <v>-</v>
          </cell>
          <cell r="R354" t="str">
            <v>-</v>
          </cell>
          <cell r="S354" t="str">
            <v>-</v>
          </cell>
          <cell r="T354" t="str">
            <v>-</v>
          </cell>
          <cell r="U354" t="str">
            <v>-</v>
          </cell>
          <cell r="V354" t="str">
            <v>-</v>
          </cell>
          <cell r="W354" t="str">
            <v>-</v>
          </cell>
          <cell r="X354" t="str">
            <v>-</v>
          </cell>
          <cell r="Y354" t="str">
            <v>-</v>
          </cell>
          <cell r="Z354" t="str">
            <v>-</v>
          </cell>
          <cell r="AA354" t="str">
            <v>-</v>
          </cell>
          <cell r="AB354">
            <v>46022</v>
          </cell>
          <cell r="AC354">
            <v>627.26099999999997</v>
          </cell>
          <cell r="AD354">
            <v>62556.412559999997</v>
          </cell>
          <cell r="AE354">
            <v>99.729478733999997</v>
          </cell>
          <cell r="AF354" t="str">
            <v>-</v>
          </cell>
          <cell r="AG354" t="str">
            <v>-</v>
          </cell>
          <cell r="AH354" t="str">
            <v>-</v>
          </cell>
          <cell r="AI354">
            <v>0</v>
          </cell>
          <cell r="AJ354" t="str">
            <v>-</v>
          </cell>
          <cell r="AK354" t="str">
            <v>-</v>
          </cell>
          <cell r="AL354" t="str">
            <v>-</v>
          </cell>
          <cell r="AM354" t="str">
            <v>-</v>
          </cell>
          <cell r="AN354" t="str">
            <v>-</v>
          </cell>
          <cell r="AO354" t="str">
            <v>-</v>
          </cell>
          <cell r="AP354" t="str">
            <v>-</v>
          </cell>
          <cell r="AQ354" t="str">
            <v>-</v>
          </cell>
          <cell r="AR354" t="str">
            <v>-</v>
          </cell>
          <cell r="AS354" t="str">
            <v>-</v>
          </cell>
          <cell r="AT354" t="str">
            <v>-</v>
          </cell>
          <cell r="AU354" t="str">
            <v>-</v>
          </cell>
          <cell r="AV354" t="str">
            <v>-</v>
          </cell>
          <cell r="AW354" t="str">
            <v>-</v>
          </cell>
          <cell r="AX354" t="str">
            <v>-</v>
          </cell>
          <cell r="AY354" t="str">
            <v>-</v>
          </cell>
          <cell r="AZ354" t="str">
            <v>-</v>
          </cell>
          <cell r="BA354" t="str">
            <v>-</v>
          </cell>
          <cell r="BB354" t="str">
            <v>-</v>
          </cell>
          <cell r="BC354" t="str">
            <v>-</v>
          </cell>
          <cell r="BD354" t="str">
            <v>-</v>
          </cell>
          <cell r="BE354" t="str">
            <v>Bovespa</v>
          </cell>
          <cell r="BF354" t="str">
            <v>FII - Fundos de Investimento Imobiliário</v>
          </cell>
          <cell r="BG354">
            <v>0</v>
          </cell>
        </row>
        <row r="355">
          <cell r="G355" t="str">
            <v>HAAA11</v>
          </cell>
          <cell r="H355" t="str">
            <v>27445482000140</v>
          </cell>
          <cell r="I355" t="str">
            <v>Tradicional</v>
          </cell>
          <cell r="J355" t="str">
            <v>https://fnet.bm</v>
          </cell>
          <cell r="K355">
            <v>88.524590164000003</v>
          </cell>
          <cell r="L355" t="str">
            <v>-</v>
          </cell>
          <cell r="M355">
            <v>2.2236563600000001</v>
          </cell>
          <cell r="N355">
            <v>2.1565932786999999</v>
          </cell>
          <cell r="O355">
            <v>2.3990317647000001</v>
          </cell>
          <cell r="P355">
            <v>46041</v>
          </cell>
          <cell r="Q355">
            <v>188539.35</v>
          </cell>
          <cell r="R355">
            <v>88240.7</v>
          </cell>
          <cell r="S355">
            <v>100298.65</v>
          </cell>
          <cell r="T355">
            <v>54.57</v>
          </cell>
          <cell r="U355">
            <v>59.59</v>
          </cell>
          <cell r="V355">
            <v>91.575767745999997</v>
          </cell>
          <cell r="W355">
            <v>46037</v>
          </cell>
          <cell r="X355">
            <v>21.647431637</v>
          </cell>
          <cell r="Y355">
            <v>252.08533241000001</v>
          </cell>
          <cell r="Z355">
            <v>45779</v>
          </cell>
          <cell r="AA355">
            <v>0.842516398</v>
          </cell>
          <cell r="AB355">
            <v>46022</v>
          </cell>
          <cell r="AC355">
            <v>3455</v>
          </cell>
          <cell r="AD355">
            <v>223781.22307000001</v>
          </cell>
          <cell r="AE355">
            <v>64.770252697999993</v>
          </cell>
          <cell r="AF355">
            <v>46021</v>
          </cell>
          <cell r="AG355">
            <v>10.258418167</v>
          </cell>
          <cell r="AH355">
            <v>2.62</v>
          </cell>
          <cell r="AI355">
            <v>1.38</v>
          </cell>
          <cell r="AJ355">
            <v>1.0368450285999999</v>
          </cell>
          <cell r="AK355">
            <v>0.92973873616000002</v>
          </cell>
          <cell r="AL355">
            <v>9.7543368774000001</v>
          </cell>
          <cell r="AM355">
            <v>13.295719867000001</v>
          </cell>
          <cell r="AN355">
            <v>126.12767898</v>
          </cell>
          <cell r="AO355">
            <v>1.7907106882999999</v>
          </cell>
          <cell r="AP355">
            <v>100.75641911</v>
          </cell>
          <cell r="AQ355">
            <v>-2.5013400035000002</v>
          </cell>
          <cell r="AR355">
            <v>55.97</v>
          </cell>
          <cell r="AS355" t="str">
            <v>-</v>
          </cell>
          <cell r="AT355" t="str">
            <v>-</v>
          </cell>
          <cell r="AU355">
            <v>1.7907106882999999</v>
          </cell>
          <cell r="AV355">
            <v>0.78231667557999995</v>
          </cell>
          <cell r="AW355">
            <v>62.698412699000002</v>
          </cell>
          <cell r="AX355">
            <v>-3.3470556649000001</v>
          </cell>
          <cell r="AY355">
            <v>8</v>
          </cell>
          <cell r="AZ355">
            <v>6</v>
          </cell>
          <cell r="BA355">
            <v>2.7058823528999998</v>
          </cell>
          <cell r="BB355" t="str">
            <v>-</v>
          </cell>
          <cell r="BC355" t="str">
            <v>-</v>
          </cell>
          <cell r="BD355" t="str">
            <v>-</v>
          </cell>
          <cell r="BE355" t="str">
            <v>Bovespa</v>
          </cell>
          <cell r="BF355" t="str">
            <v>FII - Fundos de Investimento Imobiliário</v>
          </cell>
          <cell r="BG355">
            <v>1.38</v>
          </cell>
        </row>
        <row r="356">
          <cell r="G356" t="str">
            <v>ATSA11</v>
          </cell>
          <cell r="H356" t="str">
            <v>12809972000100</v>
          </cell>
          <cell r="I356" t="str">
            <v>Tradicional</v>
          </cell>
          <cell r="J356" t="str">
            <v>https://fnet.bm</v>
          </cell>
          <cell r="K356">
            <v>63.93442623</v>
          </cell>
          <cell r="L356" t="str">
            <v>-</v>
          </cell>
          <cell r="M356">
            <v>2.49140432</v>
          </cell>
          <cell r="N356">
            <v>0.34315442622999998</v>
          </cell>
          <cell r="O356">
            <v>0.59089941176000005</v>
          </cell>
          <cell r="P356">
            <v>46041</v>
          </cell>
          <cell r="Q356">
            <v>101128.39275</v>
          </cell>
          <cell r="R356">
            <v>89150.588310000006</v>
          </cell>
          <cell r="S356">
            <v>11977.80444</v>
          </cell>
          <cell r="T356">
            <v>57.75</v>
          </cell>
          <cell r="U356">
            <v>57.778814574000002</v>
          </cell>
          <cell r="V356">
            <v>99.950129516999993</v>
          </cell>
          <cell r="W356">
            <v>46001</v>
          </cell>
          <cell r="X356">
            <v>46.801657098</v>
          </cell>
          <cell r="Y356">
            <v>123.39306678</v>
          </cell>
          <cell r="Z356">
            <v>45742</v>
          </cell>
          <cell r="AA356">
            <v>0.78196476599999998</v>
          </cell>
          <cell r="AB356">
            <v>46022</v>
          </cell>
          <cell r="AC356">
            <v>1751.1410000000001</v>
          </cell>
          <cell r="AD356">
            <v>129326.02228</v>
          </cell>
          <cell r="AE356">
            <v>73.852432374000003</v>
          </cell>
          <cell r="AF356">
            <v>46021</v>
          </cell>
          <cell r="AG356">
            <v>4.7338440385</v>
          </cell>
          <cell r="AH356">
            <v>2.41</v>
          </cell>
          <cell r="AI356">
            <v>0.77</v>
          </cell>
          <cell r="AJ356">
            <v>0.12135922334</v>
          </cell>
          <cell r="AK356">
            <v>1.425293085E-2</v>
          </cell>
          <cell r="AL356">
            <v>0.89793246916000002</v>
          </cell>
          <cell r="AM356">
            <v>15.477326307</v>
          </cell>
          <cell r="AN356">
            <v>18.763706000999999</v>
          </cell>
          <cell r="AO356">
            <v>0.10400416013</v>
          </cell>
          <cell r="AP356">
            <v>-6.6075538659999999</v>
          </cell>
          <cell r="AQ356">
            <v>0.17346053774</v>
          </cell>
          <cell r="AR356">
            <v>57.65</v>
          </cell>
          <cell r="AS356" t="str">
            <v>-</v>
          </cell>
          <cell r="AT356" t="str">
            <v>-</v>
          </cell>
          <cell r="AU356">
            <v>0.10400416013</v>
          </cell>
          <cell r="AV356">
            <v>-0.90438985262000005</v>
          </cell>
          <cell r="AW356">
            <v>9.8046581517</v>
          </cell>
          <cell r="AX356">
            <v>-2.9131870266000002</v>
          </cell>
          <cell r="AY356">
            <v>9</v>
          </cell>
          <cell r="AZ356">
            <v>5</v>
          </cell>
          <cell r="BA356">
            <v>1.3275862069</v>
          </cell>
          <cell r="BB356">
            <v>0.22288449842999999</v>
          </cell>
          <cell r="BC356">
            <v>7.1442287423000003E-2</v>
          </cell>
          <cell r="BD356">
            <v>2.5207406888000001</v>
          </cell>
          <cell r="BE356" t="str">
            <v>Bovespa</v>
          </cell>
          <cell r="BF356" t="str">
            <v>FII - Fundos de Investimento Imobiliário</v>
          </cell>
          <cell r="BG356">
            <v>0.77</v>
          </cell>
        </row>
        <row r="357">
          <cell r="G357" t="str">
            <v>HGBL11</v>
          </cell>
          <cell r="H357" t="str">
            <v>53466467000198</v>
          </cell>
          <cell r="I357" t="str">
            <v>Tradicional</v>
          </cell>
          <cell r="J357" t="str">
            <v>https://fnet.bm</v>
          </cell>
          <cell r="K357">
            <v>100</v>
          </cell>
          <cell r="L357" t="str">
            <v>-</v>
          </cell>
          <cell r="M357">
            <v>353.32524771999999</v>
          </cell>
          <cell r="N357">
            <v>329.98339033000002</v>
          </cell>
          <cell r="O357">
            <v>332.37834177000002</v>
          </cell>
          <cell r="P357">
            <v>46041</v>
          </cell>
          <cell r="Q357">
            <v>241608.5784</v>
          </cell>
          <cell r="R357">
            <v>117480</v>
          </cell>
          <cell r="S357">
            <v>124128.5784</v>
          </cell>
          <cell r="T357">
            <v>9.1999999999999993</v>
          </cell>
          <cell r="U357">
            <v>9.64</v>
          </cell>
          <cell r="V357">
            <v>95.435684647000002</v>
          </cell>
          <cell r="W357">
            <v>46024</v>
          </cell>
          <cell r="X357">
            <v>7.6542816569000003</v>
          </cell>
          <cell r="Y357">
            <v>120.19416599</v>
          </cell>
          <cell r="Z357">
            <v>45709</v>
          </cell>
          <cell r="AA357">
            <v>0.97117489696000003</v>
          </cell>
          <cell r="AB357">
            <v>46022</v>
          </cell>
          <cell r="AC357">
            <v>26261.802</v>
          </cell>
          <cell r="AD357">
            <v>248779.67825999999</v>
          </cell>
          <cell r="AE357">
            <v>9.4730619878999995</v>
          </cell>
          <cell r="AF357">
            <v>46021</v>
          </cell>
          <cell r="AG357">
            <v>10.09090909</v>
          </cell>
          <cell r="AH357">
            <v>0.88800000000000001</v>
          </cell>
          <cell r="AI357">
            <v>8.4000000000000005E-2</v>
          </cell>
          <cell r="AJ357">
            <v>-0.54054054053</v>
          </cell>
          <cell r="AK357">
            <v>-0.64764683302000003</v>
          </cell>
          <cell r="AL357">
            <v>4.4161912425000001</v>
          </cell>
          <cell r="AM357">
            <v>5.0124046712999997</v>
          </cell>
          <cell r="AN357">
            <v>15.669714702</v>
          </cell>
          <cell r="AO357">
            <v>-1.6673792219000001</v>
          </cell>
          <cell r="AP357">
            <v>-9.7015451645000006</v>
          </cell>
          <cell r="AQ357">
            <v>0.2178649238</v>
          </cell>
          <cell r="AR357">
            <v>9.18</v>
          </cell>
          <cell r="AS357" t="str">
            <v>-</v>
          </cell>
          <cell r="AT357" t="str">
            <v>-</v>
          </cell>
          <cell r="AU357">
            <v>-1.6673792219000001</v>
          </cell>
          <cell r="AV357">
            <v>-2.6757732346999998</v>
          </cell>
          <cell r="AW357">
            <v>4.9117787315000001</v>
          </cell>
          <cell r="AX357">
            <v>-1.9248395968000001</v>
          </cell>
          <cell r="AY357">
            <v>8</v>
          </cell>
          <cell r="AZ357">
            <v>4</v>
          </cell>
          <cell r="BA357">
            <v>0.94488188975999998</v>
          </cell>
          <cell r="BB357">
            <v>0.15840467043000001</v>
          </cell>
          <cell r="BC357">
            <v>5.3834943850999996E-3</v>
          </cell>
          <cell r="BD357">
            <v>2.4983706272999999</v>
          </cell>
          <cell r="BE357" t="str">
            <v>Bovespa</v>
          </cell>
          <cell r="BF357" t="str">
            <v>FII - Fundos de Investimento Imobiliário</v>
          </cell>
          <cell r="BG357">
            <v>8.4000000000000005E-2</v>
          </cell>
        </row>
        <row r="358">
          <cell r="G358" t="str">
            <v>HDEL11</v>
          </cell>
          <cell r="H358" t="str">
            <v>44514162000113</v>
          </cell>
          <cell r="I358" t="str">
            <v>Tradicional</v>
          </cell>
          <cell r="J358" t="str">
            <v>https://fnet.bm</v>
          </cell>
          <cell r="K358">
            <v>9.8360655737999991</v>
          </cell>
          <cell r="L358" t="str">
            <v>-</v>
          </cell>
          <cell r="M358">
            <v>0.33007799999999998</v>
          </cell>
          <cell r="N358">
            <v>1.2764678689</v>
          </cell>
          <cell r="O358">
            <v>4.5743835294000004</v>
          </cell>
          <cell r="P358">
            <v>46041</v>
          </cell>
          <cell r="Q358">
            <v>85268.4</v>
          </cell>
          <cell r="R358">
            <v>72576</v>
          </cell>
          <cell r="S358">
            <v>12692.4</v>
          </cell>
          <cell r="T358">
            <v>101.51</v>
          </cell>
          <cell r="U358">
            <v>105.01</v>
          </cell>
          <cell r="V358">
            <v>96.666984096999997</v>
          </cell>
          <cell r="W358">
            <v>46037</v>
          </cell>
          <cell r="X358">
            <v>71.728102294999999</v>
          </cell>
          <cell r="Y358">
            <v>141.52054321</v>
          </cell>
          <cell r="Z358">
            <v>45700</v>
          </cell>
          <cell r="AA358">
            <v>1.084511327</v>
          </cell>
          <cell r="AB358">
            <v>46022</v>
          </cell>
          <cell r="AC358">
            <v>840</v>
          </cell>
          <cell r="AD358">
            <v>78623.798460000005</v>
          </cell>
          <cell r="AE358">
            <v>93.599760071000006</v>
          </cell>
          <cell r="AF358">
            <v>46021</v>
          </cell>
          <cell r="AG358">
            <v>33.946759258999997</v>
          </cell>
          <cell r="AH358">
            <v>29.33</v>
          </cell>
          <cell r="AI358">
            <v>15.3</v>
          </cell>
          <cell r="AJ358">
            <v>-2.4036150369999998</v>
          </cell>
          <cell r="AK358">
            <v>-2.5107213294999999</v>
          </cell>
          <cell r="AL358" t="str">
            <v>-</v>
          </cell>
          <cell r="AM358">
            <v>39.383796680000003</v>
          </cell>
          <cell r="AN358" t="str">
            <v>-</v>
          </cell>
          <cell r="AO358" t="str">
            <v>-</v>
          </cell>
          <cell r="AP358" t="str">
            <v>-</v>
          </cell>
          <cell r="AQ358">
            <v>19.818224740000002</v>
          </cell>
          <cell r="AR358" t="str">
            <v>-</v>
          </cell>
          <cell r="AS358" t="str">
            <v>-</v>
          </cell>
          <cell r="AT358" t="str">
            <v>-</v>
          </cell>
          <cell r="AU358" t="str">
            <v>-</v>
          </cell>
          <cell r="AV358" t="str">
            <v>-</v>
          </cell>
          <cell r="AW358">
            <v>19.818224740000002</v>
          </cell>
          <cell r="AX358">
            <v>-1</v>
          </cell>
          <cell r="AY358" t="str">
            <v>-</v>
          </cell>
          <cell r="AZ358" t="str">
            <v>-</v>
          </cell>
          <cell r="BA358">
            <v>15.296940611</v>
          </cell>
          <cell r="BB358" t="str">
            <v>-</v>
          </cell>
          <cell r="BC358" t="str">
            <v>-</v>
          </cell>
          <cell r="BD358" t="str">
            <v>-</v>
          </cell>
          <cell r="BE358" t="str">
            <v>Bovespa</v>
          </cell>
          <cell r="BF358" t="str">
            <v>FII - Fundos de Investimento Imobiliário</v>
          </cell>
          <cell r="BG358">
            <v>15.3</v>
          </cell>
        </row>
        <row r="359">
          <cell r="G359" t="str">
            <v>FLRP11</v>
          </cell>
          <cell r="H359" t="str">
            <v>10375382000191</v>
          </cell>
          <cell r="I359" t="str">
            <v>Tradicional</v>
          </cell>
          <cell r="J359" t="str">
            <v>https://fnet.bm</v>
          </cell>
          <cell r="K359">
            <v>100</v>
          </cell>
          <cell r="L359" t="str">
            <v>-</v>
          </cell>
          <cell r="M359">
            <v>18.70805416</v>
          </cell>
          <cell r="N359">
            <v>19.782283770999999</v>
          </cell>
          <cell r="O359">
            <v>11.959772352</v>
          </cell>
          <cell r="P359">
            <v>46041</v>
          </cell>
          <cell r="Q359">
            <v>158857.32130000001</v>
          </cell>
          <cell r="R359">
            <v>131950</v>
          </cell>
          <cell r="S359">
            <v>26907.3213</v>
          </cell>
          <cell r="T359">
            <v>21.1</v>
          </cell>
          <cell r="U359">
            <v>22.22</v>
          </cell>
          <cell r="V359">
            <v>94.959495950000004</v>
          </cell>
          <cell r="W359">
            <v>46031</v>
          </cell>
          <cell r="X359">
            <v>16.158609172999999</v>
          </cell>
          <cell r="Y359">
            <v>130.58054548000001</v>
          </cell>
          <cell r="Z359">
            <v>45678</v>
          </cell>
          <cell r="AA359">
            <v>1.0008893108000001</v>
          </cell>
          <cell r="AB359">
            <v>46022</v>
          </cell>
          <cell r="AC359">
            <v>7528.7830000000004</v>
          </cell>
          <cell r="AD359">
            <v>158716.17329000001</v>
          </cell>
          <cell r="AE359">
            <v>21.081252213999999</v>
          </cell>
          <cell r="AF359">
            <v>46021</v>
          </cell>
          <cell r="AG359">
            <v>10.219780219</v>
          </cell>
          <cell r="AH359">
            <v>1.86</v>
          </cell>
          <cell r="AI359">
            <v>0.15</v>
          </cell>
          <cell r="AJ359">
            <v>-0.79924776673999998</v>
          </cell>
          <cell r="AK359">
            <v>-0.90635405923000001</v>
          </cell>
          <cell r="AL359">
            <v>1.3758709913</v>
          </cell>
          <cell r="AM359">
            <v>6.5855125789000004</v>
          </cell>
          <cell r="AN359">
            <v>27.137380433000001</v>
          </cell>
          <cell r="AO359">
            <v>-1.0782934834</v>
          </cell>
          <cell r="AP359">
            <v>1.7661205661999999</v>
          </cell>
          <cell r="AQ359">
            <v>-4.3083900226000003</v>
          </cell>
          <cell r="AR359">
            <v>22.05</v>
          </cell>
          <cell r="AS359">
            <v>144.75783634999999</v>
          </cell>
          <cell r="AT359">
            <v>111.71593564</v>
          </cell>
          <cell r="AU359">
            <v>-1.0782934834</v>
          </cell>
          <cell r="AV359">
            <v>-2.0866874962000002</v>
          </cell>
          <cell r="AW359">
            <v>5.9694129253000003</v>
          </cell>
          <cell r="AX359">
            <v>-2.6264591441</v>
          </cell>
          <cell r="AY359">
            <v>8</v>
          </cell>
          <cell r="AZ359">
            <v>5</v>
          </cell>
          <cell r="BA359">
            <v>0.71564885495999997</v>
          </cell>
          <cell r="BB359">
            <v>0.63313630900999995</v>
          </cell>
          <cell r="BC359">
            <v>0.78434446698000004</v>
          </cell>
          <cell r="BD359">
            <v>3.4154860529</v>
          </cell>
          <cell r="BE359" t="str">
            <v>Bovespa</v>
          </cell>
          <cell r="BF359" t="str">
            <v>FII - Fundos de Investimento Imobiliário</v>
          </cell>
          <cell r="BG359">
            <v>0.15</v>
          </cell>
        </row>
        <row r="360">
          <cell r="G360" t="str">
            <v>HLOG11</v>
          </cell>
          <cell r="H360" t="str">
            <v>27486542000172</v>
          </cell>
          <cell r="I360" t="str">
            <v>Tradicional</v>
          </cell>
          <cell r="J360" t="str">
            <v>https://fnet.bm</v>
          </cell>
          <cell r="K360">
            <v>100</v>
          </cell>
          <cell r="L360" t="str">
            <v>-</v>
          </cell>
          <cell r="M360">
            <v>108.46528536</v>
          </cell>
          <cell r="N360">
            <v>114.30077049</v>
          </cell>
          <cell r="O360">
            <v>35.387915882000001</v>
          </cell>
          <cell r="P360">
            <v>46041</v>
          </cell>
          <cell r="Q360">
            <v>391850</v>
          </cell>
          <cell r="R360">
            <v>339405</v>
          </cell>
          <cell r="S360">
            <v>52445</v>
          </cell>
          <cell r="T360">
            <v>9.2200000000000006</v>
          </cell>
          <cell r="U360">
            <v>9.3699999999999992</v>
          </cell>
          <cell r="V360">
            <v>98.399146211000001</v>
          </cell>
          <cell r="W360">
            <v>46028</v>
          </cell>
          <cell r="X360">
            <v>6.8205034698000002</v>
          </cell>
          <cell r="Y360">
            <v>135.18063645999999</v>
          </cell>
          <cell r="Z360">
            <v>45727</v>
          </cell>
          <cell r="AA360">
            <v>0.77226943294999995</v>
          </cell>
          <cell r="AB360">
            <v>46022</v>
          </cell>
          <cell r="AC360">
            <v>42500</v>
          </cell>
          <cell r="AD360">
            <v>507400.63413000002</v>
          </cell>
          <cell r="AE360">
            <v>11.93883845</v>
          </cell>
          <cell r="AF360">
            <v>46021</v>
          </cell>
          <cell r="AG360">
            <v>10.956674179</v>
          </cell>
          <cell r="AH360">
            <v>0.875</v>
          </cell>
          <cell r="AI360">
            <v>0.13500000000000001</v>
          </cell>
          <cell r="AJ360">
            <v>-0.32432432436000003</v>
          </cell>
          <cell r="AK360">
            <v>-0.43143061685</v>
          </cell>
          <cell r="AL360">
            <v>2.2574331028999999</v>
          </cell>
          <cell r="AM360">
            <v>5.2317353139999998</v>
          </cell>
          <cell r="AN360">
            <v>28.049002112</v>
          </cell>
          <cell r="AO360">
            <v>1.1519473394999999</v>
          </cell>
          <cell r="AP360">
            <v>2.6777422450000001</v>
          </cell>
          <cell r="AQ360">
            <v>0.32644178444999999</v>
          </cell>
          <cell r="AR360">
            <v>9.19</v>
          </cell>
          <cell r="AS360">
            <v>15.950475690999999</v>
          </cell>
          <cell r="AT360">
            <v>-17.091425015999999</v>
          </cell>
          <cell r="AU360">
            <v>1.1519473394999999</v>
          </cell>
          <cell r="AV360">
            <v>0.14355332677999999</v>
          </cell>
          <cell r="AW360">
            <v>8.8377723972000002</v>
          </cell>
          <cell r="AX360">
            <v>-3.1446540881999998</v>
          </cell>
          <cell r="AY360">
            <v>10</v>
          </cell>
          <cell r="AZ360">
            <v>7</v>
          </cell>
          <cell r="BA360">
            <v>1.4754098361000001</v>
          </cell>
          <cell r="BB360">
            <v>1.2619765345</v>
          </cell>
          <cell r="BC360">
            <v>0.12409081444</v>
          </cell>
          <cell r="BD360">
            <v>13.314696459</v>
          </cell>
          <cell r="BE360" t="str">
            <v>Bovespa</v>
          </cell>
          <cell r="BF360" t="str">
            <v>FII - Fundos de Investimento Imobiliário</v>
          </cell>
          <cell r="BG360">
            <v>0.13500000000000001</v>
          </cell>
        </row>
        <row r="361">
          <cell r="G361" t="str">
            <v>HOFC11</v>
          </cell>
          <cell r="H361" t="str">
            <v>31894369000119</v>
          </cell>
          <cell r="I361" t="str">
            <v>Tradicional</v>
          </cell>
          <cell r="J361" t="str">
            <v>https://fnet.bm</v>
          </cell>
          <cell r="K361">
            <v>100</v>
          </cell>
          <cell r="L361" t="str">
            <v>-</v>
          </cell>
          <cell r="M361">
            <v>515.40689359999999</v>
          </cell>
          <cell r="N361">
            <v>993.00772376999998</v>
          </cell>
          <cell r="O361">
            <v>1693.4140365000001</v>
          </cell>
          <cell r="P361">
            <v>46041</v>
          </cell>
          <cell r="Q361">
            <v>112122.95967</v>
          </cell>
          <cell r="R361">
            <v>94097.124899999995</v>
          </cell>
          <cell r="S361">
            <v>18025.834770000001</v>
          </cell>
          <cell r="T361">
            <v>29.67</v>
          </cell>
          <cell r="U361">
            <v>31.45</v>
          </cell>
          <cell r="V361">
            <v>94.340222574999999</v>
          </cell>
          <cell r="W361">
            <v>45867</v>
          </cell>
          <cell r="X361">
            <v>23.21</v>
          </cell>
          <cell r="Y361">
            <v>127.83283067000001</v>
          </cell>
          <cell r="Z361">
            <v>45679</v>
          </cell>
          <cell r="AA361">
            <v>0.50879422602000002</v>
          </cell>
          <cell r="AB361">
            <v>46022</v>
          </cell>
          <cell r="AC361">
            <v>3779.0010000000002</v>
          </cell>
          <cell r="AD361">
            <v>220369.95298999999</v>
          </cell>
          <cell r="AE361">
            <v>58.31434101</v>
          </cell>
          <cell r="AF361">
            <v>45471</v>
          </cell>
          <cell r="AG361">
            <v>0</v>
          </cell>
          <cell r="AH361">
            <v>0</v>
          </cell>
          <cell r="AI361">
            <v>0</v>
          </cell>
          <cell r="AJ361">
            <v>-0.66956812852000003</v>
          </cell>
          <cell r="AK361">
            <v>-0.77667442100999995</v>
          </cell>
          <cell r="AL361">
            <v>4.2515811667000003</v>
          </cell>
          <cell r="AM361">
            <v>3.3797909407</v>
          </cell>
          <cell r="AN361">
            <v>19.156626505999998</v>
          </cell>
          <cell r="AO361">
            <v>-1.3630319148000001</v>
          </cell>
          <cell r="AP361">
            <v>-6.2146333607999997</v>
          </cell>
          <cell r="AQ361">
            <v>0.33818058836999998</v>
          </cell>
          <cell r="AR361">
            <v>29.57</v>
          </cell>
          <cell r="AS361">
            <v>-53.853073971000001</v>
          </cell>
          <cell r="AT361">
            <v>-86.894974679000001</v>
          </cell>
          <cell r="AU361">
            <v>-1.3630319148000001</v>
          </cell>
          <cell r="AV361">
            <v>-2.3714259275999998</v>
          </cell>
          <cell r="AW361">
            <v>15.423076923</v>
          </cell>
          <cell r="AX361">
            <v>-8.5447761192999998</v>
          </cell>
          <cell r="AY361">
            <v>5</v>
          </cell>
          <cell r="AZ361">
            <v>4</v>
          </cell>
          <cell r="BA361">
            <v>0</v>
          </cell>
          <cell r="BB361">
            <v>0.52332250590999996</v>
          </cell>
          <cell r="BC361">
            <v>0.37719555393999998</v>
          </cell>
          <cell r="BD361">
            <v>13.227107285000001</v>
          </cell>
          <cell r="BE361" t="str">
            <v>Bovespa</v>
          </cell>
          <cell r="BF361" t="str">
            <v>FII - Fundos de Investimento Imobiliário</v>
          </cell>
          <cell r="BG361">
            <v>0</v>
          </cell>
        </row>
        <row r="362">
          <cell r="G362" t="str">
            <v>HDOF11</v>
          </cell>
          <cell r="H362" t="str">
            <v>35688460000139</v>
          </cell>
          <cell r="I362" t="str">
            <v>Tradicional</v>
          </cell>
          <cell r="J362" t="str">
            <v>https://fnet.bm</v>
          </cell>
          <cell r="K362">
            <v>6.5573770492000003</v>
          </cell>
          <cell r="L362" t="str">
            <v>-</v>
          </cell>
          <cell r="M362">
            <v>90.881600000000006</v>
          </cell>
          <cell r="N362">
            <v>126.24401639</v>
          </cell>
          <cell r="O362">
            <v>0</v>
          </cell>
          <cell r="P362">
            <v>45992</v>
          </cell>
          <cell r="Q362" t="str">
            <v>-</v>
          </cell>
          <cell r="R362">
            <v>246007.2</v>
          </cell>
          <cell r="S362" t="str">
            <v>-</v>
          </cell>
          <cell r="T362" t="str">
            <v>-</v>
          </cell>
          <cell r="U362">
            <v>100</v>
          </cell>
          <cell r="V362" t="str">
            <v>-</v>
          </cell>
          <cell r="W362">
            <v>45868</v>
          </cell>
          <cell r="X362">
            <v>86</v>
          </cell>
          <cell r="Y362" t="str">
            <v>-</v>
          </cell>
          <cell r="Z362">
            <v>45812</v>
          </cell>
          <cell r="AA362" t="str">
            <v>-</v>
          </cell>
          <cell r="AB362">
            <v>46022</v>
          </cell>
          <cell r="AC362">
            <v>3370</v>
          </cell>
          <cell r="AD362">
            <v>315811.70147999999</v>
          </cell>
          <cell r="AE362">
            <v>93.712671061999998</v>
          </cell>
          <cell r="AF362" t="str">
            <v>-</v>
          </cell>
          <cell r="AG362">
            <v>0</v>
          </cell>
          <cell r="AH362">
            <v>0</v>
          </cell>
          <cell r="AI362">
            <v>0</v>
          </cell>
          <cell r="AJ362" t="str">
            <v>-</v>
          </cell>
          <cell r="AK362" t="str">
            <v>-</v>
          </cell>
          <cell r="AL362" t="str">
            <v>-</v>
          </cell>
          <cell r="AM362" t="str">
            <v>-</v>
          </cell>
          <cell r="AN362" t="str">
            <v>-</v>
          </cell>
          <cell r="AO362" t="str">
            <v>-</v>
          </cell>
          <cell r="AP362" t="str">
            <v>-</v>
          </cell>
          <cell r="AQ362" t="str">
            <v>-</v>
          </cell>
          <cell r="AR362" t="str">
            <v>-</v>
          </cell>
          <cell r="AS362" t="str">
            <v>-</v>
          </cell>
          <cell r="AT362" t="str">
            <v>-</v>
          </cell>
          <cell r="AU362" t="str">
            <v>-</v>
          </cell>
          <cell r="AV362" t="str">
            <v>-</v>
          </cell>
          <cell r="AW362">
            <v>11.111111111</v>
          </cell>
          <cell r="AX362">
            <v>-9.9099099099999997</v>
          </cell>
          <cell r="AY362" t="str">
            <v>-</v>
          </cell>
          <cell r="AZ362" t="str">
            <v>-</v>
          </cell>
          <cell r="BA362" t="str">
            <v>-</v>
          </cell>
          <cell r="BB362" t="str">
            <v>-</v>
          </cell>
          <cell r="BC362" t="str">
            <v>-</v>
          </cell>
          <cell r="BD362" t="str">
            <v>-</v>
          </cell>
          <cell r="BE362" t="str">
            <v>Bovespa</v>
          </cell>
          <cell r="BF362" t="str">
            <v>FII - Fundos de Investimento Imobiliário</v>
          </cell>
          <cell r="BG362">
            <v>0</v>
          </cell>
        </row>
        <row r="363">
          <cell r="G363" t="str">
            <v>HRDF11</v>
          </cell>
          <cell r="H363" t="str">
            <v>16929519000199</v>
          </cell>
          <cell r="I363" t="str">
            <v>Tradicional</v>
          </cell>
          <cell r="J363" t="str">
            <v>https://fnet.bm</v>
          </cell>
          <cell r="K363">
            <v>65.573770491999994</v>
          </cell>
          <cell r="L363" t="str">
            <v>-</v>
          </cell>
          <cell r="M363">
            <v>1.65446936</v>
          </cell>
          <cell r="N363">
            <v>0.64902147540999999</v>
          </cell>
          <cell r="O363">
            <v>0.31430352941</v>
          </cell>
          <cell r="P363">
            <v>46041</v>
          </cell>
          <cell r="Q363">
            <v>5265.4647500000001</v>
          </cell>
          <cell r="R363">
            <v>4688.8432499999999</v>
          </cell>
          <cell r="S363">
            <v>576.62149999999997</v>
          </cell>
          <cell r="T363">
            <v>3.47</v>
          </cell>
          <cell r="U363">
            <v>7.91</v>
          </cell>
          <cell r="V363">
            <v>43.868520859999997</v>
          </cell>
          <cell r="W363">
            <v>45929</v>
          </cell>
          <cell r="X363">
            <v>3</v>
          </cell>
          <cell r="Y363">
            <v>115.66666666</v>
          </cell>
          <cell r="Z363">
            <v>45917</v>
          </cell>
          <cell r="AA363">
            <v>0.39871940253999999</v>
          </cell>
          <cell r="AB363">
            <v>46022</v>
          </cell>
          <cell r="AC363">
            <v>1517.425</v>
          </cell>
          <cell r="AD363">
            <v>13205.94061</v>
          </cell>
          <cell r="AE363">
            <v>8.7028621579000003</v>
          </cell>
          <cell r="AF363" t="str">
            <v>-</v>
          </cell>
          <cell r="AG363">
            <v>0</v>
          </cell>
          <cell r="AH363">
            <v>0</v>
          </cell>
          <cell r="AI363">
            <v>0</v>
          </cell>
          <cell r="AJ363">
            <v>0</v>
          </cell>
          <cell r="AK363">
            <v>-0.10710629248</v>
          </cell>
          <cell r="AL363">
            <v>1.4619883042999999</v>
          </cell>
          <cell r="AM363">
            <v>-17.380952381</v>
          </cell>
          <cell r="AN363">
            <v>12.297734627000001</v>
          </cell>
          <cell r="AO363">
            <v>0.87209302328000005</v>
          </cell>
          <cell r="AP363">
            <v>-13.073525239</v>
          </cell>
          <cell r="AQ363">
            <v>0.87209302328000005</v>
          </cell>
          <cell r="AR363">
            <v>3.44</v>
          </cell>
          <cell r="AS363">
            <v>-55.225806452</v>
          </cell>
          <cell r="AT363">
            <v>-88.26770716</v>
          </cell>
          <cell r="AU363">
            <v>0.87209302328000005</v>
          </cell>
          <cell r="AV363">
            <v>-0.13630098946999999</v>
          </cell>
          <cell r="AW363">
            <v>163.66666667000001</v>
          </cell>
          <cell r="AX363">
            <v>-49.431099873999997</v>
          </cell>
          <cell r="AY363">
            <v>5</v>
          </cell>
          <cell r="AZ363">
            <v>2</v>
          </cell>
          <cell r="BA363">
            <v>0</v>
          </cell>
          <cell r="BB363">
            <v>0.52148312804999997</v>
          </cell>
          <cell r="BC363">
            <v>1.1968473854999999</v>
          </cell>
          <cell r="BD363">
            <v>40.645475558999998</v>
          </cell>
          <cell r="BE363" t="str">
            <v>Bovespa</v>
          </cell>
          <cell r="BF363" t="str">
            <v>FII - Fundos de Investimento Imobiliário</v>
          </cell>
          <cell r="BG363">
            <v>0</v>
          </cell>
        </row>
        <row r="364">
          <cell r="G364" t="str">
            <v>HREC11</v>
          </cell>
          <cell r="H364" t="str">
            <v>35507262000121</v>
          </cell>
          <cell r="I364" t="str">
            <v>Tradicional</v>
          </cell>
          <cell r="J364" t="str">
            <v>https://fnet.bm</v>
          </cell>
          <cell r="K364">
            <v>100</v>
          </cell>
          <cell r="L364" t="str">
            <v>-</v>
          </cell>
          <cell r="M364">
            <v>291.13653820000002</v>
          </cell>
          <cell r="N364">
            <v>201.93221262</v>
          </cell>
          <cell r="O364">
            <v>128.31298765</v>
          </cell>
          <cell r="P364">
            <v>46041</v>
          </cell>
          <cell r="Q364">
            <v>420206.50520999997</v>
          </cell>
          <cell r="R364">
            <v>402633.29343000002</v>
          </cell>
          <cell r="S364">
            <v>17573.211780000001</v>
          </cell>
          <cell r="T364">
            <v>8.1300000000000008</v>
          </cell>
          <cell r="U364">
            <v>8.4249858325999991</v>
          </cell>
          <cell r="V364">
            <v>96.498678592000005</v>
          </cell>
          <cell r="W364">
            <v>45965</v>
          </cell>
          <cell r="X364">
            <v>6.4701740080999999</v>
          </cell>
          <cell r="Y364">
            <v>125.65349849</v>
          </cell>
          <cell r="Z364">
            <v>45686</v>
          </cell>
          <cell r="AA364">
            <v>0.91723251325999999</v>
          </cell>
          <cell r="AB364">
            <v>46022</v>
          </cell>
          <cell r="AC364">
            <v>51685.917000000001</v>
          </cell>
          <cell r="AD364">
            <v>458124.30232999998</v>
          </cell>
          <cell r="AE364">
            <v>8.8636195102999995</v>
          </cell>
          <cell r="AF364">
            <v>46021</v>
          </cell>
          <cell r="AG364">
            <v>13.286264441</v>
          </cell>
          <cell r="AH364">
            <v>1.0349999999999999</v>
          </cell>
          <cell r="AI364">
            <v>0.08</v>
          </cell>
          <cell r="AJ364">
            <v>-0.61124694365999999</v>
          </cell>
          <cell r="AK364">
            <v>-0.71835323615000002</v>
          </cell>
          <cell r="AL364">
            <v>0.12435716233999999</v>
          </cell>
          <cell r="AM364">
            <v>-1.4479423143000001</v>
          </cell>
          <cell r="AN364">
            <v>18.394952370999999</v>
          </cell>
          <cell r="AO364">
            <v>0.24660912459000001</v>
          </cell>
          <cell r="AP364">
            <v>-6.9763074961999996</v>
          </cell>
          <cell r="AQ364">
            <v>0.49443757744</v>
          </cell>
          <cell r="AR364">
            <v>8.09</v>
          </cell>
          <cell r="AS364" t="str">
            <v>-</v>
          </cell>
          <cell r="AT364" t="str">
            <v>-</v>
          </cell>
          <cell r="AU364">
            <v>0.24660912459000001</v>
          </cell>
          <cell r="AV364">
            <v>-0.76178488816000001</v>
          </cell>
          <cell r="AW364">
            <v>14.173228346</v>
          </cell>
          <cell r="AX364">
            <v>-2.5551684089000002</v>
          </cell>
          <cell r="AY364">
            <v>8</v>
          </cell>
          <cell r="AZ364">
            <v>6</v>
          </cell>
          <cell r="BA364">
            <v>0.9756097561</v>
          </cell>
          <cell r="BB364">
            <v>0.56326244353999999</v>
          </cell>
          <cell r="BC364">
            <v>0.42921326454999997</v>
          </cell>
          <cell r="BD364">
            <v>1.3795426415000001</v>
          </cell>
          <cell r="BE364" t="str">
            <v>Bovespa</v>
          </cell>
          <cell r="BF364" t="str">
            <v>FII - Fundos de Investimento Imobiliário</v>
          </cell>
          <cell r="BG364">
            <v>0.08</v>
          </cell>
        </row>
        <row r="365">
          <cell r="G365" t="str">
            <v>SEED13</v>
          </cell>
          <cell r="H365" t="str">
            <v>35689497000181</v>
          </cell>
          <cell r="I365" t="str">
            <v>Tradicional</v>
          </cell>
          <cell r="J365" t="str">
            <v>https://fnet.bm</v>
          </cell>
          <cell r="K365">
            <v>0</v>
          </cell>
          <cell r="L365" t="str">
            <v>-</v>
          </cell>
          <cell r="M365">
            <v>0</v>
          </cell>
          <cell r="N365">
            <v>0</v>
          </cell>
          <cell r="O365">
            <v>0</v>
          </cell>
          <cell r="P365">
            <v>44560</v>
          </cell>
          <cell r="Q365" t="str">
            <v>-</v>
          </cell>
          <cell r="R365" t="str">
            <v>-</v>
          </cell>
          <cell r="S365" t="str">
            <v>-</v>
          </cell>
          <cell r="T365" t="str">
            <v>-</v>
          </cell>
          <cell r="U365" t="str">
            <v>-</v>
          </cell>
          <cell r="V365" t="str">
            <v>-</v>
          </cell>
          <cell r="W365" t="str">
            <v>-</v>
          </cell>
          <cell r="X365" t="str">
            <v>-</v>
          </cell>
          <cell r="Y365" t="str">
            <v>-</v>
          </cell>
          <cell r="Z365" t="str">
            <v>-</v>
          </cell>
          <cell r="AA365" t="str">
            <v>-</v>
          </cell>
          <cell r="AB365">
            <v>46022</v>
          </cell>
          <cell r="AC365">
            <v>1640</v>
          </cell>
          <cell r="AD365">
            <v>145477.84400000001</v>
          </cell>
          <cell r="AE365">
            <v>88.706002439000002</v>
          </cell>
          <cell r="AF365">
            <v>45656</v>
          </cell>
          <cell r="AG365" t="str">
            <v>-</v>
          </cell>
          <cell r="AH365">
            <v>0</v>
          </cell>
          <cell r="AI365">
            <v>0</v>
          </cell>
          <cell r="AJ365" t="str">
            <v>-</v>
          </cell>
          <cell r="AK365" t="str">
            <v>-</v>
          </cell>
          <cell r="AL365" t="str">
            <v>-</v>
          </cell>
          <cell r="AM365" t="str">
            <v>-</v>
          </cell>
          <cell r="AN365" t="str">
            <v>-</v>
          </cell>
          <cell r="AO365" t="str">
            <v>-</v>
          </cell>
          <cell r="AP365" t="str">
            <v>-</v>
          </cell>
          <cell r="AQ365" t="str">
            <v>-</v>
          </cell>
          <cell r="AR365" t="str">
            <v>-</v>
          </cell>
          <cell r="AS365" t="str">
            <v>-</v>
          </cell>
          <cell r="AT365" t="str">
            <v>-</v>
          </cell>
          <cell r="AU365" t="str">
            <v>-</v>
          </cell>
          <cell r="AV365" t="str">
            <v>-</v>
          </cell>
          <cell r="AW365" t="str">
            <v>-</v>
          </cell>
          <cell r="AX365" t="str">
            <v>-</v>
          </cell>
          <cell r="AY365" t="str">
            <v>-</v>
          </cell>
          <cell r="AZ365" t="str">
            <v>-</v>
          </cell>
          <cell r="BA365" t="str">
            <v>-</v>
          </cell>
          <cell r="BB365" t="str">
            <v>-</v>
          </cell>
          <cell r="BC365" t="str">
            <v>-</v>
          </cell>
          <cell r="BD365" t="str">
            <v>-</v>
          </cell>
          <cell r="BE365" t="str">
            <v>Bovespa</v>
          </cell>
          <cell r="BF365" t="str">
            <v>FII - Fundos de Investimento Imobiliário</v>
          </cell>
          <cell r="BG365">
            <v>0</v>
          </cell>
        </row>
        <row r="366">
          <cell r="G366" t="str">
            <v>YEES11</v>
          </cell>
          <cell r="H366" t="str">
            <v>51385174000150</v>
          </cell>
          <cell r="I366" t="str">
            <v>Tradicional</v>
          </cell>
          <cell r="J366" t="str">
            <v>https://fnet.bm</v>
          </cell>
          <cell r="K366">
            <v>1.6393442623000001</v>
          </cell>
          <cell r="L366" t="str">
            <v>-</v>
          </cell>
          <cell r="M366">
            <v>2.4480000000000001E-3</v>
          </cell>
          <cell r="N366">
            <v>1.6721311474999999E-3</v>
          </cell>
          <cell r="O366">
            <v>0</v>
          </cell>
          <cell r="P366">
            <v>45961</v>
          </cell>
          <cell r="Q366" t="str">
            <v>-</v>
          </cell>
          <cell r="R366" t="str">
            <v>-</v>
          </cell>
          <cell r="S366" t="str">
            <v>-</v>
          </cell>
          <cell r="T366" t="str">
            <v>-</v>
          </cell>
          <cell r="U366">
            <v>102</v>
          </cell>
          <cell r="V366" t="str">
            <v>-</v>
          </cell>
          <cell r="W366">
            <v>45961</v>
          </cell>
          <cell r="X366">
            <v>102</v>
          </cell>
          <cell r="Y366" t="str">
            <v>-</v>
          </cell>
          <cell r="Z366">
            <v>45961</v>
          </cell>
          <cell r="AA366" t="str">
            <v>-</v>
          </cell>
          <cell r="AB366">
            <v>46022</v>
          </cell>
          <cell r="AC366">
            <v>239.95500000000001</v>
          </cell>
          <cell r="AD366">
            <v>24350.87903</v>
          </cell>
          <cell r="AE366">
            <v>101.48102365</v>
          </cell>
          <cell r="AF366" t="str">
            <v>-</v>
          </cell>
          <cell r="AG366" t="str">
            <v>-</v>
          </cell>
          <cell r="AH366">
            <v>0</v>
          </cell>
          <cell r="AI366">
            <v>0</v>
          </cell>
          <cell r="AJ366" t="str">
            <v>-</v>
          </cell>
          <cell r="AK366" t="str">
            <v>-</v>
          </cell>
          <cell r="AL366" t="str">
            <v>-</v>
          </cell>
          <cell r="AM366" t="str">
            <v>-</v>
          </cell>
          <cell r="AN366" t="str">
            <v>-</v>
          </cell>
          <cell r="AO366" t="str">
            <v>-</v>
          </cell>
          <cell r="AP366" t="str">
            <v>-</v>
          </cell>
          <cell r="AQ366" t="str">
            <v>-</v>
          </cell>
          <cell r="AR366" t="str">
            <v>-</v>
          </cell>
          <cell r="AS366" t="str">
            <v>-</v>
          </cell>
          <cell r="AT366" t="str">
            <v>-</v>
          </cell>
          <cell r="AU366" t="str">
            <v>-</v>
          </cell>
          <cell r="AV366" t="str">
            <v>-</v>
          </cell>
          <cell r="AW366" t="str">
            <v>-</v>
          </cell>
          <cell r="AX366" t="str">
            <v>-</v>
          </cell>
          <cell r="AY366" t="str">
            <v>-</v>
          </cell>
          <cell r="AZ366" t="str">
            <v>-</v>
          </cell>
          <cell r="BA366" t="str">
            <v>-</v>
          </cell>
          <cell r="BB366" t="str">
            <v>-</v>
          </cell>
          <cell r="BC366" t="str">
            <v>-</v>
          </cell>
          <cell r="BD366" t="str">
            <v>-</v>
          </cell>
          <cell r="BE366" t="str">
            <v>Bovespa</v>
          </cell>
          <cell r="BF366" t="str">
            <v>FII - Fundos de Investimento Imobiliário</v>
          </cell>
          <cell r="BG366">
            <v>0</v>
          </cell>
        </row>
        <row r="367">
          <cell r="G367" t="str">
            <v>HILG11</v>
          </cell>
          <cell r="H367" t="str">
            <v>34867728000137</v>
          </cell>
          <cell r="I367" t="str">
            <v>Tradicional</v>
          </cell>
          <cell r="J367" t="str">
            <v>https://fnet.bm</v>
          </cell>
          <cell r="K367">
            <v>0</v>
          </cell>
          <cell r="L367" t="str">
            <v>-</v>
          </cell>
          <cell r="M367">
            <v>2.24172E-3</v>
          </cell>
          <cell r="N367">
            <v>0</v>
          </cell>
          <cell r="O367">
            <v>0</v>
          </cell>
          <cell r="P367">
            <v>45842</v>
          </cell>
          <cell r="Q367" t="str">
            <v>-</v>
          </cell>
          <cell r="R367" t="str">
            <v>-</v>
          </cell>
          <cell r="S367" t="str">
            <v>-</v>
          </cell>
          <cell r="T367" t="str">
            <v>-</v>
          </cell>
          <cell r="U367">
            <v>159.99385594</v>
          </cell>
          <cell r="V367" t="str">
            <v>-</v>
          </cell>
          <cell r="W367">
            <v>45842</v>
          </cell>
          <cell r="X367">
            <v>159.99385594</v>
          </cell>
          <cell r="Y367" t="str">
            <v>-</v>
          </cell>
          <cell r="Z367">
            <v>45842</v>
          </cell>
          <cell r="AA367" t="str">
            <v>-</v>
          </cell>
          <cell r="AB367">
            <v>46022</v>
          </cell>
          <cell r="AC367">
            <v>526.2536212</v>
          </cell>
          <cell r="AD367">
            <v>150110.93552</v>
          </cell>
          <cell r="AE367">
            <v>285.24447049000003</v>
          </cell>
          <cell r="AF367">
            <v>46030</v>
          </cell>
          <cell r="AG367" t="str">
            <v>-</v>
          </cell>
          <cell r="AH367">
            <v>34.03699701</v>
          </cell>
          <cell r="AI367">
            <v>17.671700000000001</v>
          </cell>
          <cell r="AJ367" t="str">
            <v>-</v>
          </cell>
          <cell r="AK367" t="str">
            <v>-</v>
          </cell>
          <cell r="AL367" t="str">
            <v>-</v>
          </cell>
          <cell r="AM367" t="str">
            <v>-</v>
          </cell>
          <cell r="AN367" t="str">
            <v>-</v>
          </cell>
          <cell r="AO367" t="str">
            <v>-</v>
          </cell>
          <cell r="AP367" t="str">
            <v>-</v>
          </cell>
          <cell r="AQ367" t="str">
            <v>-</v>
          </cell>
          <cell r="AR367" t="str">
            <v>-</v>
          </cell>
          <cell r="AS367" t="str">
            <v>-</v>
          </cell>
          <cell r="AT367" t="str">
            <v>-</v>
          </cell>
          <cell r="AU367" t="str">
            <v>-</v>
          </cell>
          <cell r="AV367" t="str">
            <v>-</v>
          </cell>
          <cell r="AW367" t="str">
            <v>-</v>
          </cell>
          <cell r="AX367" t="str">
            <v>-</v>
          </cell>
          <cell r="AY367" t="str">
            <v>-</v>
          </cell>
          <cell r="AZ367" t="str">
            <v>-</v>
          </cell>
          <cell r="BA367" t="str">
            <v>-</v>
          </cell>
          <cell r="BB367" t="str">
            <v>-</v>
          </cell>
          <cell r="BC367" t="str">
            <v>-</v>
          </cell>
          <cell r="BD367" t="str">
            <v>-</v>
          </cell>
          <cell r="BE367" t="str">
            <v>Bovespa</v>
          </cell>
          <cell r="BF367" t="str">
            <v>FII - Fundos de Investimento Imobiliário</v>
          </cell>
          <cell r="BG367">
            <v>17.671700000000001</v>
          </cell>
        </row>
        <row r="368">
          <cell r="G368" t="str">
            <v>HSRE11</v>
          </cell>
          <cell r="H368" t="str">
            <v>08098114000128</v>
          </cell>
          <cell r="I368" t="str">
            <v>Tradicional</v>
          </cell>
          <cell r="J368" t="str">
            <v>https://fnet.bm</v>
          </cell>
          <cell r="K368">
            <v>88.524590164000003</v>
          </cell>
          <cell r="L368" t="str">
            <v>-</v>
          </cell>
          <cell r="M368">
            <v>1995.6455249000001</v>
          </cell>
          <cell r="N368">
            <v>2868.9637977000002</v>
          </cell>
          <cell r="O368">
            <v>9.6665347059000002</v>
          </cell>
          <cell r="P368">
            <v>46041</v>
          </cell>
          <cell r="Q368">
            <v>958926.49823999999</v>
          </cell>
          <cell r="R368">
            <v>912119.21</v>
          </cell>
          <cell r="S368">
            <v>46807.288240000002</v>
          </cell>
          <cell r="T368">
            <v>107.76</v>
          </cell>
          <cell r="U368">
            <v>107.76</v>
          </cell>
          <cell r="V368">
            <v>100</v>
          </cell>
          <cell r="W368">
            <v>46041</v>
          </cell>
          <cell r="X368">
            <v>89.626597876000005</v>
          </cell>
          <cell r="Y368">
            <v>120.23216606</v>
          </cell>
          <cell r="Z368">
            <v>45909</v>
          </cell>
          <cell r="AA368">
            <v>1.2255748523000001</v>
          </cell>
          <cell r="AB368">
            <v>46022</v>
          </cell>
          <cell r="AC368">
            <v>8898.7240000000002</v>
          </cell>
          <cell r="AD368">
            <v>782429.97268999997</v>
          </cell>
          <cell r="AE368">
            <v>87.92608611</v>
          </cell>
          <cell r="AF368">
            <v>46021</v>
          </cell>
          <cell r="AG368">
            <v>10.165853658</v>
          </cell>
          <cell r="AH368">
            <v>10.42</v>
          </cell>
          <cell r="AI368">
            <v>0.95</v>
          </cell>
          <cell r="AJ368">
            <v>0.71028037381999998</v>
          </cell>
          <cell r="AK368">
            <v>0.60317408132999994</v>
          </cell>
          <cell r="AL368">
            <v>4.5580258168999999</v>
          </cell>
          <cell r="AM368">
            <v>9.1625121655000008</v>
          </cell>
          <cell r="AN368">
            <v>16.625137918</v>
          </cell>
          <cell r="AO368">
            <v>2.0937944104000001</v>
          </cell>
          <cell r="AP368">
            <v>-8.7461219493000009</v>
          </cell>
          <cell r="AQ368">
            <v>0.65383896872000002</v>
          </cell>
          <cell r="AR368">
            <v>107.06</v>
          </cell>
          <cell r="AS368" t="str">
            <v>-</v>
          </cell>
          <cell r="AT368" t="str">
            <v>-</v>
          </cell>
          <cell r="AU368">
            <v>2.0937944104000001</v>
          </cell>
          <cell r="AV368">
            <v>1.0854003976</v>
          </cell>
          <cell r="AW368">
            <v>5.3933696189999996</v>
          </cell>
          <cell r="AX368">
            <v>-3.6264282165999999</v>
          </cell>
          <cell r="AY368">
            <v>10</v>
          </cell>
          <cell r="AZ368">
            <v>4</v>
          </cell>
          <cell r="BA368">
            <v>0.91354937974999995</v>
          </cell>
          <cell r="BB368">
            <v>0.38078361313999998</v>
          </cell>
          <cell r="BC368">
            <v>-8.8297732067000007E-2</v>
          </cell>
          <cell r="BD368">
            <v>5.3281744582000004</v>
          </cell>
          <cell r="BE368" t="str">
            <v>Bovespa</v>
          </cell>
          <cell r="BF368" t="str">
            <v>FII - Fundos de Investimento Imobiliário</v>
          </cell>
          <cell r="BG368">
            <v>0.95</v>
          </cell>
        </row>
        <row r="369">
          <cell r="G369" t="str">
            <v>HUSI11</v>
          </cell>
          <cell r="H369" t="str">
            <v>30017492000199</v>
          </cell>
          <cell r="I369" t="str">
            <v>Tradicional</v>
          </cell>
          <cell r="J369" t="str">
            <v>https://fnet.bm</v>
          </cell>
          <cell r="K369">
            <v>4.9180327868999996</v>
          </cell>
          <cell r="L369" t="str">
            <v>-</v>
          </cell>
          <cell r="M369">
            <v>0.12089476</v>
          </cell>
          <cell r="N369">
            <v>0.06</v>
          </cell>
          <cell r="O369">
            <v>0.14352941176</v>
          </cell>
          <cell r="P369">
            <v>46036</v>
          </cell>
          <cell r="Q369">
            <v>141961.64000000001</v>
          </cell>
          <cell r="R369" t="str">
            <v>-</v>
          </cell>
          <cell r="S369" t="str">
            <v>-</v>
          </cell>
          <cell r="T369" t="str">
            <v>-</v>
          </cell>
          <cell r="U369">
            <v>1220</v>
          </cell>
          <cell r="V369" t="str">
            <v>-</v>
          </cell>
          <cell r="W369">
            <v>46036</v>
          </cell>
          <cell r="X369">
            <v>923.83405440000001</v>
          </cell>
          <cell r="Y369" t="str">
            <v>-</v>
          </cell>
          <cell r="Z369">
            <v>45693</v>
          </cell>
          <cell r="AA369">
            <v>0.97602412245000003</v>
          </cell>
          <cell r="AB369">
            <v>46022</v>
          </cell>
          <cell r="AC369">
            <v>116.36199999999999</v>
          </cell>
          <cell r="AD369">
            <v>145448.90513999999</v>
          </cell>
          <cell r="AE369">
            <v>1249.9691061999999</v>
          </cell>
          <cell r="AF369">
            <v>46021</v>
          </cell>
          <cell r="AG369" t="str">
            <v>-</v>
          </cell>
          <cell r="AH369">
            <v>105.75563979</v>
          </cell>
          <cell r="AI369">
            <v>9.1816170899999996</v>
          </cell>
          <cell r="AJ369" t="str">
            <v>-</v>
          </cell>
          <cell r="AK369" t="str">
            <v>-</v>
          </cell>
          <cell r="AL369">
            <v>0.75829845500000004</v>
          </cell>
          <cell r="AM369" t="str">
            <v>-</v>
          </cell>
          <cell r="AN369" t="str">
            <v>-</v>
          </cell>
          <cell r="AO369" t="str">
            <v>-</v>
          </cell>
          <cell r="AP369" t="str">
            <v>-</v>
          </cell>
          <cell r="AQ369">
            <v>0</v>
          </cell>
          <cell r="AR369" t="str">
            <v>-</v>
          </cell>
          <cell r="AS369" t="str">
            <v>-</v>
          </cell>
          <cell r="AT369" t="str">
            <v>-</v>
          </cell>
          <cell r="AU369" t="str">
            <v>-</v>
          </cell>
          <cell r="AV369" t="str">
            <v>-</v>
          </cell>
          <cell r="AW369">
            <v>3.2201995655000002</v>
          </cell>
          <cell r="AX369">
            <v>-1.7667131966</v>
          </cell>
          <cell r="AY369" t="str">
            <v>-</v>
          </cell>
          <cell r="AZ369" t="str">
            <v>-</v>
          </cell>
          <cell r="BA369" t="str">
            <v>-</v>
          </cell>
          <cell r="BB369" t="str">
            <v>-</v>
          </cell>
          <cell r="BC369" t="str">
            <v>-</v>
          </cell>
          <cell r="BD369" t="str">
            <v>-</v>
          </cell>
          <cell r="BE369" t="str">
            <v>Bovespa</v>
          </cell>
          <cell r="BF369" t="str">
            <v>FII - Fundos de Investimento Imobiliário</v>
          </cell>
          <cell r="BG369">
            <v>9.1816170899999996</v>
          </cell>
        </row>
        <row r="370">
          <cell r="G370" t="str">
            <v>IVCI11</v>
          </cell>
          <cell r="H370" t="str">
            <v>53305536000181</v>
          </cell>
          <cell r="I370" t="str">
            <v>Tradicional</v>
          </cell>
          <cell r="J370" t="str">
            <v>https://fnet.bm</v>
          </cell>
          <cell r="K370">
            <v>0</v>
          </cell>
          <cell r="L370" t="str">
            <v>-</v>
          </cell>
          <cell r="M370">
            <v>0</v>
          </cell>
          <cell r="N370">
            <v>0</v>
          </cell>
          <cell r="O370">
            <v>0</v>
          </cell>
          <cell r="P370">
            <v>45527</v>
          </cell>
          <cell r="Q370" t="str">
            <v>-</v>
          </cell>
          <cell r="R370" t="str">
            <v>-</v>
          </cell>
          <cell r="S370" t="str">
            <v>-</v>
          </cell>
          <cell r="T370" t="str">
            <v>-</v>
          </cell>
          <cell r="U370" t="str">
            <v>-</v>
          </cell>
          <cell r="V370" t="str">
            <v>-</v>
          </cell>
          <cell r="W370" t="str">
            <v>-</v>
          </cell>
          <cell r="X370" t="str">
            <v>-</v>
          </cell>
          <cell r="Y370" t="str">
            <v>-</v>
          </cell>
          <cell r="Z370" t="str">
            <v>-</v>
          </cell>
          <cell r="AA370" t="str">
            <v>-</v>
          </cell>
          <cell r="AB370">
            <v>46022</v>
          </cell>
          <cell r="AC370">
            <v>500</v>
          </cell>
          <cell r="AD370">
            <v>49423.785190000002</v>
          </cell>
          <cell r="AE370">
            <v>98.847570379999993</v>
          </cell>
          <cell r="AF370">
            <v>46021</v>
          </cell>
          <cell r="AG370" t="str">
            <v>-</v>
          </cell>
          <cell r="AH370">
            <v>13.4</v>
          </cell>
          <cell r="AI370">
            <v>0.82</v>
          </cell>
          <cell r="AJ370" t="str">
            <v>-</v>
          </cell>
          <cell r="AK370" t="str">
            <v>-</v>
          </cell>
          <cell r="AL370" t="str">
            <v>-</v>
          </cell>
          <cell r="AM370" t="str">
            <v>-</v>
          </cell>
          <cell r="AN370" t="str">
            <v>-</v>
          </cell>
          <cell r="AO370" t="str">
            <v>-</v>
          </cell>
          <cell r="AP370" t="str">
            <v>-</v>
          </cell>
          <cell r="AQ370" t="str">
            <v>-</v>
          </cell>
          <cell r="AR370" t="str">
            <v>-</v>
          </cell>
          <cell r="AS370" t="str">
            <v>-</v>
          </cell>
          <cell r="AT370" t="str">
            <v>-</v>
          </cell>
          <cell r="AU370" t="str">
            <v>-</v>
          </cell>
          <cell r="AV370" t="str">
            <v>-</v>
          </cell>
          <cell r="AW370" t="str">
            <v>-</v>
          </cell>
          <cell r="AX370" t="str">
            <v>-</v>
          </cell>
          <cell r="AY370" t="str">
            <v>-</v>
          </cell>
          <cell r="AZ370" t="str">
            <v>-</v>
          </cell>
          <cell r="BA370" t="str">
            <v>-</v>
          </cell>
          <cell r="BB370" t="str">
            <v>-</v>
          </cell>
          <cell r="BC370" t="str">
            <v>-</v>
          </cell>
          <cell r="BD370" t="str">
            <v>-</v>
          </cell>
          <cell r="BE370" t="str">
            <v>Bovespa</v>
          </cell>
          <cell r="BF370" t="str">
            <v>FII - Fundos de Investimento Imobiliário</v>
          </cell>
          <cell r="BG370">
            <v>0.82</v>
          </cell>
        </row>
        <row r="371">
          <cell r="G371" t="str">
            <v>ICNE11</v>
          </cell>
          <cell r="H371" t="str">
            <v>53137434000102</v>
          </cell>
          <cell r="I371" t="str">
            <v>Tradicional</v>
          </cell>
          <cell r="J371" t="str">
            <v>https://fnet.bm</v>
          </cell>
          <cell r="K371">
            <v>3.2786885246000002</v>
          </cell>
          <cell r="L371" t="str">
            <v>-</v>
          </cell>
          <cell r="M371">
            <v>79.974540719999993</v>
          </cell>
          <cell r="N371">
            <v>327.76451114999998</v>
          </cell>
          <cell r="O371">
            <v>0</v>
          </cell>
          <cell r="P371">
            <v>45992</v>
          </cell>
          <cell r="Q371" t="str">
            <v>-</v>
          </cell>
          <cell r="R371" t="str">
            <v>-</v>
          </cell>
          <cell r="S371" t="str">
            <v>-</v>
          </cell>
          <cell r="T371" t="str">
            <v>-</v>
          </cell>
          <cell r="U371">
            <v>758.94687418000001</v>
          </cell>
          <cell r="V371" t="str">
            <v>-</v>
          </cell>
          <cell r="W371">
            <v>45989</v>
          </cell>
          <cell r="X371">
            <v>758.58218541999997</v>
          </cell>
          <cell r="Y371" t="str">
            <v>-</v>
          </cell>
          <cell r="Z371">
            <v>45992</v>
          </cell>
          <cell r="AA371" t="str">
            <v>-</v>
          </cell>
          <cell r="AB371">
            <v>46022</v>
          </cell>
          <cell r="AC371">
            <v>120</v>
          </cell>
          <cell r="AD371">
            <v>79623.368870000006</v>
          </cell>
          <cell r="AE371">
            <v>663.52807392</v>
          </cell>
          <cell r="AF371">
            <v>46041</v>
          </cell>
          <cell r="AG371" t="str">
            <v>-</v>
          </cell>
          <cell r="AH371">
            <v>144.79208446999999</v>
          </cell>
          <cell r="AI371">
            <v>0</v>
          </cell>
          <cell r="AJ371" t="str">
            <v>-</v>
          </cell>
          <cell r="AK371" t="str">
            <v>-</v>
          </cell>
          <cell r="AL371" t="str">
            <v>-</v>
          </cell>
          <cell r="AM371" t="str">
            <v>-</v>
          </cell>
          <cell r="AN371" t="str">
            <v>-</v>
          </cell>
          <cell r="AO371" t="str">
            <v>-</v>
          </cell>
          <cell r="AP371" t="str">
            <v>-</v>
          </cell>
          <cell r="AQ371" t="str">
            <v>-</v>
          </cell>
          <cell r="AR371" t="str">
            <v>-</v>
          </cell>
          <cell r="AS371" t="str">
            <v>-</v>
          </cell>
          <cell r="AT371" t="str">
            <v>-</v>
          </cell>
          <cell r="AU371" t="str">
            <v>-</v>
          </cell>
          <cell r="AV371" t="str">
            <v>-</v>
          </cell>
          <cell r="AW371">
            <v>-4.8051948033000003E-2</v>
          </cell>
          <cell r="AX371">
            <v>-4.8051948033000003E-2</v>
          </cell>
          <cell r="AY371" t="str">
            <v>-</v>
          </cell>
          <cell r="AZ371" t="str">
            <v>-</v>
          </cell>
          <cell r="BA371" t="str">
            <v>-</v>
          </cell>
          <cell r="BB371" t="str">
            <v>-</v>
          </cell>
          <cell r="BC371" t="str">
            <v>-</v>
          </cell>
          <cell r="BD371" t="str">
            <v>-</v>
          </cell>
          <cell r="BE371" t="str">
            <v>Bovespa</v>
          </cell>
          <cell r="BF371" t="str">
            <v>FII - Fundos de Investimento Imobiliário</v>
          </cell>
          <cell r="BG371">
            <v>0</v>
          </cell>
        </row>
        <row r="372">
          <cell r="G372" t="str">
            <v>IAAG11</v>
          </cell>
          <cell r="H372" t="str">
            <v>42692399000169</v>
          </cell>
          <cell r="I372" t="str">
            <v>Tradicional</v>
          </cell>
          <cell r="J372" t="str">
            <v>https://fnet.bm</v>
          </cell>
          <cell r="K372">
            <v>100</v>
          </cell>
          <cell r="L372" t="str">
            <v>-</v>
          </cell>
          <cell r="M372">
            <v>136.21555988</v>
          </cell>
          <cell r="N372">
            <v>181.67501687999999</v>
          </cell>
          <cell r="O372">
            <v>191.50597529000001</v>
          </cell>
          <cell r="P372">
            <v>46041</v>
          </cell>
          <cell r="Q372">
            <v>93042.166400000002</v>
          </cell>
          <cell r="R372">
            <v>81542.572799999994</v>
          </cell>
          <cell r="S372">
            <v>11499.593599</v>
          </cell>
          <cell r="T372">
            <v>8.9</v>
          </cell>
          <cell r="U372">
            <v>8.9700000000000006</v>
          </cell>
          <cell r="V372">
            <v>99.219620958999997</v>
          </cell>
          <cell r="W372">
            <v>46036</v>
          </cell>
          <cell r="X372">
            <v>6.2487672514000003</v>
          </cell>
          <cell r="Y372">
            <v>142.42809249000001</v>
          </cell>
          <cell r="Z372">
            <v>45819</v>
          </cell>
          <cell r="AA372">
            <v>0.90733284042999995</v>
          </cell>
          <cell r="AB372">
            <v>45991</v>
          </cell>
          <cell r="AC372">
            <v>10454.175999999999</v>
          </cell>
          <cell r="AD372">
            <v>102544.69171</v>
          </cell>
          <cell r="AE372">
            <v>9.8089693256999997</v>
          </cell>
          <cell r="AF372">
            <v>46021</v>
          </cell>
          <cell r="AG372">
            <v>17.051282051000001</v>
          </cell>
          <cell r="AH372">
            <v>1.33</v>
          </cell>
          <cell r="AI372">
            <v>0.13</v>
          </cell>
          <cell r="AJ372">
            <v>0.56497175118999998</v>
          </cell>
          <cell r="AK372">
            <v>0.45786545870000001</v>
          </cell>
          <cell r="AL372">
            <v>10.549902373</v>
          </cell>
          <cell r="AM372">
            <v>18.988215484000001</v>
          </cell>
          <cell r="AN372">
            <v>35.547793617000004</v>
          </cell>
          <cell r="AO372">
            <v>1.4823261114999999</v>
          </cell>
          <cell r="AP372">
            <v>10.176533750000001</v>
          </cell>
          <cell r="AQ372">
            <v>2.8901734104000001</v>
          </cell>
          <cell r="AR372">
            <v>8.65</v>
          </cell>
          <cell r="AS372" t="str">
            <v>-</v>
          </cell>
          <cell r="AT372" t="str">
            <v>-</v>
          </cell>
          <cell r="AU372">
            <v>1.4823261114999999</v>
          </cell>
          <cell r="AV372">
            <v>0.47393209878999998</v>
          </cell>
          <cell r="AW372">
            <v>14.987080103</v>
          </cell>
          <cell r="AX372">
            <v>-2.7883396704000001</v>
          </cell>
          <cell r="AY372">
            <v>9</v>
          </cell>
          <cell r="AZ372">
            <v>7</v>
          </cell>
          <cell r="BA372">
            <v>1.5911872705000001</v>
          </cell>
          <cell r="BB372">
            <v>1.4067157533000001</v>
          </cell>
          <cell r="BC372">
            <v>0.37334028867000002</v>
          </cell>
          <cell r="BD372">
            <v>17.143253779999998</v>
          </cell>
          <cell r="BE372" t="str">
            <v>Bovespa</v>
          </cell>
          <cell r="BF372" t="str">
            <v>FIAGRO-FII - Fundo de Investimento Imobiliário em Cadeias Agroindustriais</v>
          </cell>
          <cell r="BG372">
            <v>0.13</v>
          </cell>
        </row>
        <row r="373">
          <cell r="G373" t="str">
            <v>INDE11</v>
          </cell>
          <cell r="H373" t="str">
            <v>52635194000103</v>
          </cell>
          <cell r="I373" t="str">
            <v>Tradicional</v>
          </cell>
          <cell r="J373" t="str">
            <v>https://fnet.bm</v>
          </cell>
          <cell r="K373">
            <v>4.9180327868999996</v>
          </cell>
          <cell r="L373" t="str">
            <v>-</v>
          </cell>
          <cell r="M373">
            <v>0.12308184</v>
          </cell>
          <cell r="N373">
            <v>1.3744262295E-2</v>
          </cell>
          <cell r="O373">
            <v>0</v>
          </cell>
          <cell r="P373">
            <v>46007</v>
          </cell>
          <cell r="Q373" t="str">
            <v>-</v>
          </cell>
          <cell r="R373" t="str">
            <v>-</v>
          </cell>
          <cell r="S373" t="str">
            <v>-</v>
          </cell>
          <cell r="T373" t="str">
            <v>-</v>
          </cell>
          <cell r="U373">
            <v>102.77</v>
          </cell>
          <cell r="V373" t="str">
            <v>-</v>
          </cell>
          <cell r="W373">
            <v>45848</v>
          </cell>
          <cell r="X373">
            <v>75.760000000000005</v>
          </cell>
          <cell r="Y373" t="str">
            <v>-</v>
          </cell>
          <cell r="Z373">
            <v>45996</v>
          </cell>
          <cell r="AA373" t="str">
            <v>-</v>
          </cell>
          <cell r="AB373">
            <v>46022</v>
          </cell>
          <cell r="AC373">
            <v>447.92099999999999</v>
          </cell>
          <cell r="AD373">
            <v>51105.917119999998</v>
          </cell>
          <cell r="AE373">
            <v>114.09582743</v>
          </cell>
          <cell r="AF373" t="str">
            <v>-</v>
          </cell>
          <cell r="AG373" t="str">
            <v>-</v>
          </cell>
          <cell r="AH373">
            <v>0</v>
          </cell>
          <cell r="AI373">
            <v>0</v>
          </cell>
          <cell r="AJ373" t="str">
            <v>-</v>
          </cell>
          <cell r="AK373" t="str">
            <v>-</v>
          </cell>
          <cell r="AL373" t="str">
            <v>-</v>
          </cell>
          <cell r="AM373" t="str">
            <v>-</v>
          </cell>
          <cell r="AN373" t="str">
            <v>-</v>
          </cell>
          <cell r="AO373" t="str">
            <v>-</v>
          </cell>
          <cell r="AP373" t="str">
            <v>-</v>
          </cell>
          <cell r="AQ373" t="str">
            <v>-</v>
          </cell>
          <cell r="AR373" t="str">
            <v>-</v>
          </cell>
          <cell r="AS373" t="str">
            <v>-</v>
          </cell>
          <cell r="AT373" t="str">
            <v>-</v>
          </cell>
          <cell r="AU373" t="str">
            <v>-</v>
          </cell>
          <cell r="AV373" t="str">
            <v>-</v>
          </cell>
          <cell r="AW373">
            <v>0</v>
          </cell>
          <cell r="AX373">
            <v>0</v>
          </cell>
          <cell r="AY373" t="str">
            <v>-</v>
          </cell>
          <cell r="AZ373" t="str">
            <v>-</v>
          </cell>
          <cell r="BA373" t="str">
            <v>-</v>
          </cell>
          <cell r="BB373" t="str">
            <v>-</v>
          </cell>
          <cell r="BC373" t="str">
            <v>-</v>
          </cell>
          <cell r="BD373" t="str">
            <v>-</v>
          </cell>
          <cell r="BE373" t="str">
            <v>Bovespa</v>
          </cell>
          <cell r="BF373" t="str">
            <v>FII - Fundos de Investimento Imobiliário</v>
          </cell>
          <cell r="BG373">
            <v>0</v>
          </cell>
        </row>
        <row r="374">
          <cell r="G374" t="str">
            <v>INLG11</v>
          </cell>
          <cell r="H374" t="str">
            <v>34598181000111</v>
          </cell>
          <cell r="I374" t="str">
            <v>Tradicional</v>
          </cell>
          <cell r="J374" t="str">
            <v>https://fnet.bm</v>
          </cell>
          <cell r="K374">
            <v>100</v>
          </cell>
          <cell r="L374" t="str">
            <v>-</v>
          </cell>
          <cell r="M374">
            <v>279.95079704</v>
          </cell>
          <cell r="N374">
            <v>574.78348295000001</v>
          </cell>
          <cell r="O374">
            <v>266.78332588000001</v>
          </cell>
          <cell r="P374">
            <v>46041</v>
          </cell>
          <cell r="Q374">
            <v>347431.93099999998</v>
          </cell>
          <cell r="R374">
            <v>304566.95250000001</v>
          </cell>
          <cell r="S374">
            <v>42864.978499999997</v>
          </cell>
          <cell r="T374">
            <v>77</v>
          </cell>
          <cell r="U374">
            <v>77.83</v>
          </cell>
          <cell r="V374">
            <v>98.933573171999996</v>
          </cell>
          <cell r="W374">
            <v>46027</v>
          </cell>
          <cell r="X374">
            <v>58.895031023000001</v>
          </cell>
          <cell r="Y374">
            <v>130.74108064000001</v>
          </cell>
          <cell r="Z374">
            <v>45714</v>
          </cell>
          <cell r="AA374">
            <v>0.72587959437000005</v>
          </cell>
          <cell r="AB374">
            <v>46022</v>
          </cell>
          <cell r="AC374">
            <v>4512.1030000000001</v>
          </cell>
          <cell r="AD374">
            <v>478635.75955999998</v>
          </cell>
          <cell r="AE374">
            <v>106.07819891</v>
          </cell>
          <cell r="AF374">
            <v>46021</v>
          </cell>
          <cell r="AG374">
            <v>13.392592592</v>
          </cell>
          <cell r="AH374">
            <v>9.0399999999999991</v>
          </cell>
          <cell r="AI374">
            <v>0.76</v>
          </cell>
          <cell r="AJ374">
            <v>0</v>
          </cell>
          <cell r="AK374">
            <v>-0.10710629248</v>
          </cell>
          <cell r="AL374">
            <v>1.7706356401000001</v>
          </cell>
          <cell r="AM374">
            <v>7.0546208708</v>
          </cell>
          <cell r="AN374">
            <v>29.255054650000002</v>
          </cell>
          <cell r="AO374">
            <v>-0.95189091843999996</v>
          </cell>
          <cell r="AP374">
            <v>3.8837947829999999</v>
          </cell>
          <cell r="AQ374">
            <v>0.50907192272000001</v>
          </cell>
          <cell r="AR374">
            <v>76.61</v>
          </cell>
          <cell r="AS374">
            <v>26.905601167</v>
          </cell>
          <cell r="AT374">
            <v>-6.1362995412999997</v>
          </cell>
          <cell r="AU374">
            <v>-0.95189091843999996</v>
          </cell>
          <cell r="AV374">
            <v>-1.9602849311999999</v>
          </cell>
          <cell r="AW374">
            <v>9.8532494758000002</v>
          </cell>
          <cell r="AX374">
            <v>-2.4094781684000002</v>
          </cell>
          <cell r="AY374">
            <v>9</v>
          </cell>
          <cell r="AZ374">
            <v>6</v>
          </cell>
          <cell r="BA374">
            <v>0.99476439791000004</v>
          </cell>
          <cell r="BB374">
            <v>1.2083059759999999</v>
          </cell>
          <cell r="BC374">
            <v>0.71049594709999997</v>
          </cell>
          <cell r="BD374">
            <v>7.2844698323000001</v>
          </cell>
          <cell r="BE374" t="str">
            <v>Bovespa</v>
          </cell>
          <cell r="BF374" t="str">
            <v>FII - Fundos de Investimento Imobiliário</v>
          </cell>
          <cell r="BG374">
            <v>0.76</v>
          </cell>
        </row>
        <row r="375">
          <cell r="G375" t="str">
            <v>INRD11</v>
          </cell>
          <cell r="H375" t="str">
            <v>34835191000123</v>
          </cell>
          <cell r="I375" t="str">
            <v>Tradicional</v>
          </cell>
          <cell r="J375" t="str">
            <v>https://fnet.bm</v>
          </cell>
          <cell r="K375">
            <v>100</v>
          </cell>
          <cell r="L375" t="str">
            <v>-</v>
          </cell>
          <cell r="M375">
            <v>43.9492458</v>
          </cell>
          <cell r="N375">
            <v>30.43833918</v>
          </cell>
          <cell r="O375">
            <v>38.920805293999997</v>
          </cell>
          <cell r="P375">
            <v>46041</v>
          </cell>
          <cell r="Q375">
            <v>85897.327999999994</v>
          </cell>
          <cell r="R375">
            <v>75859.065539999996</v>
          </cell>
          <cell r="S375">
            <v>10038.26246</v>
          </cell>
          <cell r="T375">
            <v>76</v>
          </cell>
          <cell r="U375">
            <v>76.290912563000006</v>
          </cell>
          <cell r="V375">
            <v>99.618679928000006</v>
          </cell>
          <cell r="W375">
            <v>46009</v>
          </cell>
          <cell r="X375">
            <v>56.477567374000003</v>
          </cell>
          <cell r="Y375">
            <v>134.56670238000001</v>
          </cell>
          <cell r="Z375">
            <v>45713</v>
          </cell>
          <cell r="AA375">
            <v>0.64019558378999997</v>
          </cell>
          <cell r="AB375">
            <v>46022</v>
          </cell>
          <cell r="AC375">
            <v>1130.2280000000001</v>
          </cell>
          <cell r="AD375">
            <v>134173.5716</v>
          </cell>
          <cell r="AE375">
            <v>118.71372112</v>
          </cell>
          <cell r="AF375">
            <v>46021</v>
          </cell>
          <cell r="AG375">
            <v>11.342972126999999</v>
          </cell>
          <cell r="AH375">
            <v>7.61</v>
          </cell>
          <cell r="AI375">
            <v>0.67</v>
          </cell>
          <cell r="AJ375">
            <v>-0.38012845725</v>
          </cell>
          <cell r="AK375">
            <v>-0.48723474973999997</v>
          </cell>
          <cell r="AL375">
            <v>0.38818792982</v>
          </cell>
          <cell r="AM375">
            <v>4.5515024731000002</v>
          </cell>
          <cell r="AN375">
            <v>26.190361755000001</v>
          </cell>
          <cell r="AO375">
            <v>0.96984190259000003</v>
          </cell>
          <cell r="AP375">
            <v>0.81910188818999996</v>
          </cell>
          <cell r="AQ375">
            <v>0.36978341267999998</v>
          </cell>
          <cell r="AR375">
            <v>75.72</v>
          </cell>
          <cell r="AS375">
            <v>17.61547727</v>
          </cell>
          <cell r="AT375">
            <v>-15.426423438</v>
          </cell>
          <cell r="AU375">
            <v>0.96984190259000003</v>
          </cell>
          <cell r="AV375">
            <v>-3.8552110163000003E-2</v>
          </cell>
          <cell r="AW375">
            <v>7.6956271575999997</v>
          </cell>
          <cell r="AX375">
            <v>-3.5820091571999999</v>
          </cell>
          <cell r="AY375">
            <v>10</v>
          </cell>
          <cell r="AZ375">
            <v>6</v>
          </cell>
          <cell r="BA375">
            <v>0.87719298245999999</v>
          </cell>
          <cell r="BB375">
            <v>0.93214553436000003</v>
          </cell>
          <cell r="BC375">
            <v>6.4048140476999998E-2</v>
          </cell>
          <cell r="BD375">
            <v>14.224818509</v>
          </cell>
          <cell r="BE375" t="str">
            <v>Bovespa</v>
          </cell>
          <cell r="BF375" t="str">
            <v>FII - Fundos de Investimento Imobiliário</v>
          </cell>
          <cell r="BG375">
            <v>0.67</v>
          </cell>
        </row>
        <row r="376">
          <cell r="G376" t="str">
            <v>ITIP11</v>
          </cell>
          <cell r="H376" t="str">
            <v>36312772000106</v>
          </cell>
          <cell r="I376" t="str">
            <v>Tradicional</v>
          </cell>
          <cell r="J376" t="str">
            <v>https://fnet.bm</v>
          </cell>
          <cell r="K376">
            <v>100</v>
          </cell>
          <cell r="L376" t="str">
            <v>-</v>
          </cell>
          <cell r="M376">
            <v>127.32687776</v>
          </cell>
          <cell r="N376">
            <v>49.124748525000001</v>
          </cell>
          <cell r="O376">
            <v>62.702506471</v>
          </cell>
          <cell r="P376">
            <v>46041</v>
          </cell>
          <cell r="Q376">
            <v>48599.888959999997</v>
          </cell>
          <cell r="R376">
            <v>51944.123930000002</v>
          </cell>
          <cell r="S376">
            <v>-3344.2349700999998</v>
          </cell>
          <cell r="T376">
            <v>64.959999999999994</v>
          </cell>
          <cell r="U376">
            <v>65.489999999999995</v>
          </cell>
          <cell r="V376">
            <v>99.190716140000006</v>
          </cell>
          <cell r="W376">
            <v>46034</v>
          </cell>
          <cell r="X376">
            <v>55.627727604999997</v>
          </cell>
          <cell r="Y376">
            <v>116.77629627</v>
          </cell>
          <cell r="Z376">
            <v>45713</v>
          </cell>
          <cell r="AA376">
            <v>0.94142736513000003</v>
          </cell>
          <cell r="AB376">
            <v>46022</v>
          </cell>
          <cell r="AC376">
            <v>748.15099999999995</v>
          </cell>
          <cell r="AD376">
            <v>51623.620430000003</v>
          </cell>
          <cell r="AE376">
            <v>69.001605866000006</v>
          </cell>
          <cell r="AF376">
            <v>46021</v>
          </cell>
          <cell r="AG376">
            <v>12.876278265</v>
          </cell>
          <cell r="AH376">
            <v>8.94</v>
          </cell>
          <cell r="AI376">
            <v>0.67</v>
          </cell>
          <cell r="AJ376">
            <v>-0.19972345981</v>
          </cell>
          <cell r="AK376">
            <v>-0.30682975229999998</v>
          </cell>
          <cell r="AL376">
            <v>0.19299149917</v>
          </cell>
          <cell r="AM376">
            <v>3.6348616029</v>
          </cell>
          <cell r="AN376">
            <v>7.2847145854999997</v>
          </cell>
          <cell r="AO376">
            <v>-0.53590568058999999</v>
          </cell>
          <cell r="AP376">
            <v>-18.086545280999999</v>
          </cell>
          <cell r="AQ376">
            <v>-0.80928386013999998</v>
          </cell>
          <cell r="AR376">
            <v>65.489999999999995</v>
          </cell>
          <cell r="AS376" t="str">
            <v>-</v>
          </cell>
          <cell r="AT376" t="str">
            <v>-</v>
          </cell>
          <cell r="AU376">
            <v>-0.53590568058999999</v>
          </cell>
          <cell r="AV376">
            <v>-1.5442996932999999</v>
          </cell>
          <cell r="AW376">
            <v>3.9463299134000001</v>
          </cell>
          <cell r="AX376">
            <v>-3.3197525275999999</v>
          </cell>
          <cell r="AY376">
            <v>7</v>
          </cell>
          <cell r="AZ376">
            <v>4</v>
          </cell>
          <cell r="BA376">
            <v>1.0229007634</v>
          </cell>
          <cell r="BB376">
            <v>-0.39922179477000003</v>
          </cell>
          <cell r="BC376">
            <v>0.63753428232999998</v>
          </cell>
          <cell r="BD376">
            <v>-12.694280587</v>
          </cell>
          <cell r="BE376" t="str">
            <v>Bovespa</v>
          </cell>
          <cell r="BF376" t="str">
            <v>FII - Fundos de Investimento Imobiliário</v>
          </cell>
          <cell r="BG376">
            <v>0.67</v>
          </cell>
        </row>
        <row r="377">
          <cell r="G377" t="str">
            <v>ITIT11</v>
          </cell>
          <cell r="H377" t="str">
            <v>36293425000183</v>
          </cell>
          <cell r="I377" t="str">
            <v>Tradicional</v>
          </cell>
          <cell r="J377" t="str">
            <v>https://fnet.bm</v>
          </cell>
          <cell r="K377">
            <v>100</v>
          </cell>
          <cell r="L377" t="str">
            <v>-</v>
          </cell>
          <cell r="M377">
            <v>151.08739704000001</v>
          </cell>
          <cell r="N377">
            <v>115.77856163</v>
          </cell>
          <cell r="O377">
            <v>146.33320176999999</v>
          </cell>
          <cell r="P377">
            <v>46041</v>
          </cell>
          <cell r="Q377">
            <v>62431.249020000003</v>
          </cell>
          <cell r="R377">
            <v>60387.127639999999</v>
          </cell>
          <cell r="S377">
            <v>2044.1213799</v>
          </cell>
          <cell r="T377">
            <v>69.33</v>
          </cell>
          <cell r="U377">
            <v>69.39</v>
          </cell>
          <cell r="V377">
            <v>99.913532208999996</v>
          </cell>
          <cell r="W377">
            <v>46030</v>
          </cell>
          <cell r="X377">
            <v>57.934418387000001</v>
          </cell>
          <cell r="Y377">
            <v>119.66979548</v>
          </cell>
          <cell r="Z377">
            <v>45691</v>
          </cell>
          <cell r="AA377">
            <v>0.86291984437000002</v>
          </cell>
          <cell r="AB377">
            <v>46022</v>
          </cell>
          <cell r="AC377">
            <v>900.49400000000003</v>
          </cell>
          <cell r="AD377">
            <v>72348.83915</v>
          </cell>
          <cell r="AE377">
            <v>80.343499402000006</v>
          </cell>
          <cell r="AF377">
            <v>46021</v>
          </cell>
          <cell r="AG377">
            <v>11.064718162</v>
          </cell>
          <cell r="AH377">
            <v>7.42</v>
          </cell>
          <cell r="AI377">
            <v>0.61</v>
          </cell>
          <cell r="AJ377">
            <v>4.3290043140999997E-2</v>
          </cell>
          <cell r="AK377">
            <v>-6.3816249349000001E-2</v>
          </cell>
          <cell r="AL377">
            <v>1.8054616348000001</v>
          </cell>
          <cell r="AM377">
            <v>4.0289339639000001</v>
          </cell>
          <cell r="AN377">
            <v>15.324355196000001</v>
          </cell>
          <cell r="AO377">
            <v>5.7728387765E-2</v>
          </cell>
          <cell r="AP377">
            <v>-10.04690467</v>
          </cell>
          <cell r="AQ377">
            <v>0.4055032583</v>
          </cell>
          <cell r="AR377">
            <v>69.05</v>
          </cell>
          <cell r="AS377">
            <v>15.753742356</v>
          </cell>
          <cell r="AT377">
            <v>-17.288158352</v>
          </cell>
          <cell r="AU377">
            <v>5.7728387765E-2</v>
          </cell>
          <cell r="AV377">
            <v>-0.95066562498999996</v>
          </cell>
          <cell r="AW377">
            <v>6.8413173653000001</v>
          </cell>
          <cell r="AX377">
            <v>-1.9505300353999999</v>
          </cell>
          <cell r="AY377">
            <v>9</v>
          </cell>
          <cell r="AZ377">
            <v>4</v>
          </cell>
          <cell r="BA377">
            <v>0.88791848617000002</v>
          </cell>
          <cell r="BB377">
            <v>0.37190329378999998</v>
          </cell>
          <cell r="BC377">
            <v>0.60628004474999997</v>
          </cell>
          <cell r="BD377">
            <v>-3.5846157026999999</v>
          </cell>
          <cell r="BE377" t="str">
            <v>Bovespa</v>
          </cell>
          <cell r="BF377" t="str">
            <v>FII - Fundos de Investimento Imobiliário</v>
          </cell>
          <cell r="BG377">
            <v>0.61</v>
          </cell>
        </row>
        <row r="378">
          <cell r="G378" t="str">
            <v>RURA11</v>
          </cell>
          <cell r="H378" t="str">
            <v>42479593000160</v>
          </cell>
          <cell r="I378" t="str">
            <v>Tradicional</v>
          </cell>
          <cell r="J378" t="str">
            <v>https://fnet.bm</v>
          </cell>
          <cell r="K378">
            <v>100</v>
          </cell>
          <cell r="L378" t="str">
            <v>-</v>
          </cell>
          <cell r="M378">
            <v>2154.9995942999999</v>
          </cell>
          <cell r="N378">
            <v>2209.9177739000002</v>
          </cell>
          <cell r="O378">
            <v>2502.8902281999999</v>
          </cell>
          <cell r="P378">
            <v>46041</v>
          </cell>
          <cell r="Q378">
            <v>1396067.7185</v>
          </cell>
          <cell r="R378">
            <v>1176731.3910999999</v>
          </cell>
          <cell r="S378">
            <v>219336.32733</v>
          </cell>
          <cell r="T378">
            <v>8.7200000000000006</v>
          </cell>
          <cell r="U378">
            <v>8.75</v>
          </cell>
          <cell r="V378">
            <v>99.657142856999997</v>
          </cell>
          <cell r="W378">
            <v>46028</v>
          </cell>
          <cell r="X378">
            <v>6.0317416611999999</v>
          </cell>
          <cell r="Y378">
            <v>144.5685258</v>
          </cell>
          <cell r="Z378">
            <v>45695</v>
          </cell>
          <cell r="AA378">
            <v>0.85188094855999996</v>
          </cell>
          <cell r="AB378">
            <v>45808</v>
          </cell>
          <cell r="AC378">
            <v>160099.50899999999</v>
          </cell>
          <cell r="AD378">
            <v>1638806.1276</v>
          </cell>
          <cell r="AE378">
            <v>10.236172101999999</v>
          </cell>
          <cell r="AF378">
            <v>46021</v>
          </cell>
          <cell r="AG378">
            <v>16.258503400999999</v>
          </cell>
          <cell r="AH378">
            <v>1.1950000000000001</v>
          </cell>
          <cell r="AI378">
            <v>0.11</v>
          </cell>
          <cell r="AJ378">
            <v>0</v>
          </cell>
          <cell r="AK378">
            <v>-0.10710629248</v>
          </cell>
          <cell r="AL378">
            <v>5.2503803627999996</v>
          </cell>
          <cell r="AM378">
            <v>10.747157908</v>
          </cell>
          <cell r="AN378">
            <v>37.445194680999997</v>
          </cell>
          <cell r="AO378">
            <v>0.4608294932</v>
          </cell>
          <cell r="AP378">
            <v>12.073934813999999</v>
          </cell>
          <cell r="AQ378">
            <v>0.57670126880000006</v>
          </cell>
          <cell r="AR378">
            <v>8.67</v>
          </cell>
          <cell r="AS378" t="str">
            <v>-</v>
          </cell>
          <cell r="AT378" t="str">
            <v>-</v>
          </cell>
          <cell r="AU378">
            <v>0.4608294932</v>
          </cell>
          <cell r="AV378">
            <v>-0.54756451954999996</v>
          </cell>
          <cell r="AW378">
            <v>9.6446700507000003</v>
          </cell>
          <cell r="AX378">
            <v>-2.6932084309</v>
          </cell>
          <cell r="AY378">
            <v>11</v>
          </cell>
          <cell r="AZ378">
            <v>7</v>
          </cell>
          <cell r="BA378">
            <v>1.3110846246000001</v>
          </cell>
          <cell r="BB378">
            <v>2.1499554095</v>
          </cell>
          <cell r="BC378">
            <v>1.0544767168</v>
          </cell>
          <cell r="BD378">
            <v>13.950522747999999</v>
          </cell>
          <cell r="BE378" t="str">
            <v>Bovespa</v>
          </cell>
          <cell r="BF378" t="str">
            <v>FIAGRO-FII - Fundo de Investimento Imobiliário em Cadeias Agroindustriais</v>
          </cell>
          <cell r="BG378">
            <v>0.11</v>
          </cell>
        </row>
        <row r="379">
          <cell r="G379" t="str">
            <v>TMPS11</v>
          </cell>
          <cell r="H379" t="str">
            <v>42737077000199</v>
          </cell>
          <cell r="I379" t="str">
            <v>Tradicional</v>
          </cell>
          <cell r="J379" t="str">
            <v>https://fnet.bm</v>
          </cell>
          <cell r="K379">
            <v>100</v>
          </cell>
          <cell r="L379" t="str">
            <v>-</v>
          </cell>
          <cell r="M379">
            <v>245.05614004</v>
          </cell>
          <cell r="N379">
            <v>217.78819540999999</v>
          </cell>
          <cell r="O379">
            <v>278.10126765000001</v>
          </cell>
          <cell r="P379">
            <v>46041</v>
          </cell>
          <cell r="Q379">
            <v>83290.597439999998</v>
          </cell>
          <cell r="R379">
            <v>76447.611120000001</v>
          </cell>
          <cell r="S379">
            <v>6842.9863199000001</v>
          </cell>
          <cell r="T379">
            <v>85.08</v>
          </cell>
          <cell r="U379">
            <v>88.24</v>
          </cell>
          <cell r="V379">
            <v>96.418857661000004</v>
          </cell>
          <cell r="W379">
            <v>46030</v>
          </cell>
          <cell r="X379">
            <v>65.785824723000005</v>
          </cell>
          <cell r="Y379">
            <v>129.32877311999999</v>
          </cell>
          <cell r="Z379">
            <v>45702</v>
          </cell>
          <cell r="AA379">
            <v>0.87788632106999998</v>
          </cell>
          <cell r="AB379">
            <v>46022</v>
          </cell>
          <cell r="AC379">
            <v>978.96799999999996</v>
          </cell>
          <cell r="AD379">
            <v>94876.290290000004</v>
          </cell>
          <cell r="AE379">
            <v>96.914598118000001</v>
          </cell>
          <cell r="AF379">
            <v>46021</v>
          </cell>
          <cell r="AG379">
            <v>12.716096811</v>
          </cell>
          <cell r="AH379">
            <v>9.93</v>
          </cell>
          <cell r="AI379">
            <v>0.88</v>
          </cell>
          <cell r="AJ379">
            <v>0.68639053243000003</v>
          </cell>
          <cell r="AK379">
            <v>0.57928423994</v>
          </cell>
          <cell r="AL379">
            <v>3.6940716355999998</v>
          </cell>
          <cell r="AM379">
            <v>11.127751112</v>
          </cell>
          <cell r="AN379">
            <v>23.293625664</v>
          </cell>
          <cell r="AO379">
            <v>0.27106658799</v>
          </cell>
          <cell r="AP379">
            <v>-2.0776342031000001</v>
          </cell>
          <cell r="AQ379">
            <v>-0.43300175539000002</v>
          </cell>
          <cell r="AR379">
            <v>85.45</v>
          </cell>
          <cell r="AS379" t="str">
            <v>-</v>
          </cell>
          <cell r="AT379" t="str">
            <v>-</v>
          </cell>
          <cell r="AU379">
            <v>0.27106658799</v>
          </cell>
          <cell r="AV379">
            <v>-0.73732742476000002</v>
          </cell>
          <cell r="AW379">
            <v>7.1089455272000004</v>
          </cell>
          <cell r="AX379">
            <v>-0.68119891021000001</v>
          </cell>
          <cell r="AY379">
            <v>9</v>
          </cell>
          <cell r="AZ379">
            <v>6</v>
          </cell>
          <cell r="BA379">
            <v>1.0615199035</v>
          </cell>
          <cell r="BB379">
            <v>0.94743690737999997</v>
          </cell>
          <cell r="BC379">
            <v>1.2393094676</v>
          </cell>
          <cell r="BD379">
            <v>-2.5559643532999998</v>
          </cell>
          <cell r="BE379" t="str">
            <v>Bovespa</v>
          </cell>
          <cell r="BF379" t="str">
            <v>FII - Fundos de Investimento Imobiliário</v>
          </cell>
          <cell r="BG379">
            <v>0.88</v>
          </cell>
        </row>
        <row r="380">
          <cell r="G380" t="str">
            <v>JBFO11</v>
          </cell>
          <cell r="H380" t="str">
            <v>36615915000159</v>
          </cell>
          <cell r="I380" t="str">
            <v>Tradicional</v>
          </cell>
          <cell r="J380" t="str">
            <v>https://fnet.bm</v>
          </cell>
          <cell r="K380">
            <v>0</v>
          </cell>
          <cell r="L380" t="str">
            <v>-</v>
          </cell>
          <cell r="M380">
            <v>0</v>
          </cell>
          <cell r="N380">
            <v>0</v>
          </cell>
          <cell r="O380">
            <v>0</v>
          </cell>
          <cell r="P380">
            <v>45399</v>
          </cell>
          <cell r="Q380" t="str">
            <v>-</v>
          </cell>
          <cell r="R380" t="str">
            <v>-</v>
          </cell>
          <cell r="S380" t="str">
            <v>-</v>
          </cell>
          <cell r="T380" t="str">
            <v>-</v>
          </cell>
          <cell r="U380" t="str">
            <v>-</v>
          </cell>
          <cell r="V380" t="str">
            <v>-</v>
          </cell>
          <cell r="W380" t="str">
            <v>-</v>
          </cell>
          <cell r="X380" t="str">
            <v>-</v>
          </cell>
          <cell r="Y380" t="str">
            <v>-</v>
          </cell>
          <cell r="Z380" t="str">
            <v>-</v>
          </cell>
          <cell r="AA380" t="str">
            <v>-</v>
          </cell>
          <cell r="AB380">
            <v>45930</v>
          </cell>
          <cell r="AC380">
            <v>1279.07</v>
          </cell>
          <cell r="AD380" t="str">
            <v>-</v>
          </cell>
          <cell r="AE380" t="str">
            <v>-</v>
          </cell>
          <cell r="AF380">
            <v>45807</v>
          </cell>
          <cell r="AG380" t="str">
            <v>-</v>
          </cell>
          <cell r="AH380">
            <v>0.15835671000000001</v>
          </cell>
          <cell r="AI380">
            <v>0</v>
          </cell>
          <cell r="AJ380" t="str">
            <v>-</v>
          </cell>
          <cell r="AK380" t="str">
            <v>-</v>
          </cell>
          <cell r="AL380" t="str">
            <v>-</v>
          </cell>
          <cell r="AM380" t="str">
            <v>-</v>
          </cell>
          <cell r="AN380" t="str">
            <v>-</v>
          </cell>
          <cell r="AO380" t="str">
            <v>-</v>
          </cell>
          <cell r="AP380" t="str">
            <v>-</v>
          </cell>
          <cell r="AQ380" t="str">
            <v>-</v>
          </cell>
          <cell r="AR380" t="str">
            <v>-</v>
          </cell>
          <cell r="AS380" t="str">
            <v>-</v>
          </cell>
          <cell r="AT380" t="str">
            <v>-</v>
          </cell>
          <cell r="AU380" t="str">
            <v>-</v>
          </cell>
          <cell r="AV380" t="str">
            <v>-</v>
          </cell>
          <cell r="AW380" t="str">
            <v>-</v>
          </cell>
          <cell r="AX380" t="str">
            <v>-</v>
          </cell>
          <cell r="AY380" t="str">
            <v>-</v>
          </cell>
          <cell r="AZ380" t="str">
            <v>-</v>
          </cell>
          <cell r="BA380">
            <v>0.62315133868000006</v>
          </cell>
          <cell r="BB380" t="str">
            <v>-</v>
          </cell>
          <cell r="BC380" t="str">
            <v>-</v>
          </cell>
          <cell r="BD380" t="str">
            <v>-</v>
          </cell>
          <cell r="BE380" t="str">
            <v>Bovespa</v>
          </cell>
          <cell r="BF380" t="str">
            <v>FII - Fundos de Investimento Imobiliário</v>
          </cell>
          <cell r="BG380">
            <v>0</v>
          </cell>
        </row>
        <row r="381">
          <cell r="G381" t="str">
            <v>JFLL11</v>
          </cell>
          <cell r="H381" t="str">
            <v>36501181000187</v>
          </cell>
          <cell r="I381" t="str">
            <v>Tradicional</v>
          </cell>
          <cell r="J381" t="str">
            <v>https://fnet.bm</v>
          </cell>
          <cell r="K381">
            <v>100</v>
          </cell>
          <cell r="L381" t="str">
            <v>-</v>
          </cell>
          <cell r="M381">
            <v>47.789137760000003</v>
          </cell>
          <cell r="N381">
            <v>28.427278689000001</v>
          </cell>
          <cell r="O381">
            <v>29.156428823999999</v>
          </cell>
          <cell r="P381">
            <v>46041</v>
          </cell>
          <cell r="Q381">
            <v>96173.325819999998</v>
          </cell>
          <cell r="R381">
            <v>104081.47728000001</v>
          </cell>
          <cell r="S381">
            <v>-7908.1514600999999</v>
          </cell>
          <cell r="T381">
            <v>64.09</v>
          </cell>
          <cell r="U381">
            <v>68.5</v>
          </cell>
          <cell r="V381">
            <v>93.562043795999998</v>
          </cell>
          <cell r="W381">
            <v>46024</v>
          </cell>
          <cell r="X381">
            <v>52.231358636000003</v>
          </cell>
          <cell r="Y381">
            <v>122.70406452</v>
          </cell>
          <cell r="Z381">
            <v>45701</v>
          </cell>
          <cell r="AA381">
            <v>0.68349033926000002</v>
          </cell>
          <cell r="AB381">
            <v>46022</v>
          </cell>
          <cell r="AC381">
            <v>1500.598</v>
          </cell>
          <cell r="AD381">
            <v>140709.12242</v>
          </cell>
          <cell r="AE381">
            <v>93.768699158999993</v>
          </cell>
          <cell r="AF381">
            <v>46021</v>
          </cell>
          <cell r="AG381">
            <v>9.6130334486999995</v>
          </cell>
          <cell r="AH381">
            <v>6.6676000000000002</v>
          </cell>
          <cell r="AI381">
            <v>1.1000000000000001</v>
          </cell>
          <cell r="AJ381">
            <v>-1.7777777777999999</v>
          </cell>
          <cell r="AK381">
            <v>-1.8848840703</v>
          </cell>
          <cell r="AL381">
            <v>0.99813443629999998</v>
          </cell>
          <cell r="AM381">
            <v>12.254119532000001</v>
          </cell>
          <cell r="AN381">
            <v>21.186947213</v>
          </cell>
          <cell r="AO381">
            <v>-4.2002989538</v>
          </cell>
          <cell r="AP381">
            <v>-4.1843126541000002</v>
          </cell>
          <cell r="AQ381">
            <v>-1.8529862175</v>
          </cell>
          <cell r="AR381">
            <v>65.3</v>
          </cell>
          <cell r="AS381" t="str">
            <v>-</v>
          </cell>
          <cell r="AT381" t="str">
            <v>-</v>
          </cell>
          <cell r="AU381">
            <v>-4.2002989538</v>
          </cell>
          <cell r="AV381">
            <v>-5.2086929665000001</v>
          </cell>
          <cell r="AW381">
            <v>8.7712472799000007</v>
          </cell>
          <cell r="AX381">
            <v>-4.2002989538</v>
          </cell>
          <cell r="AY381">
            <v>7</v>
          </cell>
          <cell r="AZ381">
            <v>5</v>
          </cell>
          <cell r="BA381">
            <v>1.7054263566000001</v>
          </cell>
          <cell r="BB381">
            <v>0.39851288443999999</v>
          </cell>
          <cell r="BC381">
            <v>-3.0047091804999999E-2</v>
          </cell>
          <cell r="BD381">
            <v>7.1811182906999997</v>
          </cell>
          <cell r="BE381" t="str">
            <v>Bovespa</v>
          </cell>
          <cell r="BF381" t="str">
            <v>FII - Fundos de Investimento Imobiliário</v>
          </cell>
          <cell r="BG381">
            <v>1.1000000000000001</v>
          </cell>
        </row>
        <row r="382">
          <cell r="G382" t="str">
            <v>JPPA11</v>
          </cell>
          <cell r="H382" t="str">
            <v>30982880000100</v>
          </cell>
          <cell r="I382" t="str">
            <v>Tradicional</v>
          </cell>
          <cell r="J382" t="str">
            <v>https://fnet.bm</v>
          </cell>
          <cell r="K382">
            <v>100</v>
          </cell>
          <cell r="L382" t="str">
            <v>-</v>
          </cell>
          <cell r="M382">
            <v>101.81408632</v>
          </cell>
          <cell r="N382">
            <v>106.8323395</v>
          </cell>
          <cell r="O382">
            <v>124.07549</v>
          </cell>
          <cell r="P382">
            <v>46041</v>
          </cell>
          <cell r="Q382">
            <v>75433.932000000001</v>
          </cell>
          <cell r="R382">
            <v>69883.065000000002</v>
          </cell>
          <cell r="S382">
            <v>5550.8670000000002</v>
          </cell>
          <cell r="T382">
            <v>83.44</v>
          </cell>
          <cell r="U382">
            <v>83.99</v>
          </cell>
          <cell r="V382">
            <v>99.345160137999997</v>
          </cell>
          <cell r="W382">
            <v>46037</v>
          </cell>
          <cell r="X382">
            <v>61.741877455000001</v>
          </cell>
          <cell r="Y382">
            <v>135.14328270999999</v>
          </cell>
          <cell r="Z382">
            <v>45698</v>
          </cell>
          <cell r="AA382">
            <v>0.83801301433999997</v>
          </cell>
          <cell r="AB382">
            <v>46022</v>
          </cell>
          <cell r="AC382">
            <v>904.05</v>
          </cell>
          <cell r="AD382">
            <v>90015.227339999998</v>
          </cell>
          <cell r="AE382">
            <v>99.568859399000004</v>
          </cell>
          <cell r="AF382">
            <v>46021</v>
          </cell>
          <cell r="AG382">
            <v>16.791720568999999</v>
          </cell>
          <cell r="AH382">
            <v>12.98</v>
          </cell>
          <cell r="AI382">
            <v>1.21</v>
          </cell>
          <cell r="AJ382">
            <v>-0.20332496115000001</v>
          </cell>
          <cell r="AK382">
            <v>-0.31043125364000002</v>
          </cell>
          <cell r="AL382">
            <v>8.1793141411000008</v>
          </cell>
          <cell r="AM382">
            <v>11.296701482</v>
          </cell>
          <cell r="AN382">
            <v>27.139486186999999</v>
          </cell>
          <cell r="AO382">
            <v>2.7080256031999999</v>
          </cell>
          <cell r="AP382">
            <v>1.7682263197999999</v>
          </cell>
          <cell r="AQ382">
            <v>1.1761852795000001</v>
          </cell>
          <cell r="AR382">
            <v>82.47</v>
          </cell>
          <cell r="AS382">
            <v>85.827051627000003</v>
          </cell>
          <cell r="AT382">
            <v>52.785150919000003</v>
          </cell>
          <cell r="AU382">
            <v>2.7080256031999999</v>
          </cell>
          <cell r="AV382">
            <v>1.6996315903999999</v>
          </cell>
          <cell r="AW382">
            <v>10.838472640999999</v>
          </cell>
          <cell r="AX382">
            <v>-1.7730921287999999</v>
          </cell>
          <cell r="AY382">
            <v>8</v>
          </cell>
          <cell r="AZ382">
            <v>7</v>
          </cell>
          <cell r="BA382">
            <v>1.5457332652</v>
          </cell>
          <cell r="BB382">
            <v>1.2329019683</v>
          </cell>
          <cell r="BC382">
            <v>1.3275904732999999</v>
          </cell>
          <cell r="BD382">
            <v>9.0633215397999997E-2</v>
          </cell>
          <cell r="BE382" t="str">
            <v>Bovespa</v>
          </cell>
          <cell r="BF382" t="str">
            <v>FII - Fundos de Investimento Imobiliário</v>
          </cell>
          <cell r="BG382">
            <v>1.21</v>
          </cell>
        </row>
        <row r="383">
          <cell r="G383" t="str">
            <v>JTPR11</v>
          </cell>
          <cell r="H383" t="str">
            <v>23876086000116</v>
          </cell>
          <cell r="I383" t="str">
            <v>Tradicional</v>
          </cell>
          <cell r="J383" t="str">
            <v>https://fnet.bm</v>
          </cell>
          <cell r="K383">
            <v>0</v>
          </cell>
          <cell r="L383" t="str">
            <v>-</v>
          </cell>
          <cell r="M383">
            <v>0</v>
          </cell>
          <cell r="N383">
            <v>0</v>
          </cell>
          <cell r="O383">
            <v>0</v>
          </cell>
          <cell r="P383">
            <v>42977</v>
          </cell>
          <cell r="Q383" t="str">
            <v>-</v>
          </cell>
          <cell r="R383" t="str">
            <v>-</v>
          </cell>
          <cell r="S383" t="str">
            <v>-</v>
          </cell>
          <cell r="T383" t="str">
            <v>-</v>
          </cell>
          <cell r="U383" t="str">
            <v>-</v>
          </cell>
          <cell r="V383" t="str">
            <v>-</v>
          </cell>
          <cell r="W383" t="str">
            <v>-</v>
          </cell>
          <cell r="X383" t="str">
            <v>-</v>
          </cell>
          <cell r="Y383" t="str">
            <v>-</v>
          </cell>
          <cell r="Z383" t="str">
            <v>-</v>
          </cell>
          <cell r="AA383" t="str">
            <v>-</v>
          </cell>
          <cell r="AB383">
            <v>46022</v>
          </cell>
          <cell r="AC383">
            <v>214.67489787</v>
          </cell>
          <cell r="AD383">
            <v>13846.30083</v>
          </cell>
          <cell r="AE383">
            <v>64.498928229000001</v>
          </cell>
          <cell r="AF383">
            <v>44074</v>
          </cell>
          <cell r="AG383" t="str">
            <v>-</v>
          </cell>
          <cell r="AH383">
            <v>0</v>
          </cell>
          <cell r="AI383">
            <v>0</v>
          </cell>
          <cell r="AJ383" t="str">
            <v>-</v>
          </cell>
          <cell r="AK383" t="str">
            <v>-</v>
          </cell>
          <cell r="AL383" t="str">
            <v>-</v>
          </cell>
          <cell r="AM383" t="str">
            <v>-</v>
          </cell>
          <cell r="AN383" t="str">
            <v>-</v>
          </cell>
          <cell r="AO383" t="str">
            <v>-</v>
          </cell>
          <cell r="AP383" t="str">
            <v>-</v>
          </cell>
          <cell r="AQ383" t="str">
            <v>-</v>
          </cell>
          <cell r="AR383" t="str">
            <v>-</v>
          </cell>
          <cell r="AS383" t="str">
            <v>-</v>
          </cell>
          <cell r="AT383" t="str">
            <v>-</v>
          </cell>
          <cell r="AU383" t="str">
            <v>-</v>
          </cell>
          <cell r="AV383" t="str">
            <v>-</v>
          </cell>
          <cell r="AW383" t="str">
            <v>-</v>
          </cell>
          <cell r="AX383" t="str">
            <v>-</v>
          </cell>
          <cell r="AY383" t="str">
            <v>-</v>
          </cell>
          <cell r="AZ383" t="str">
            <v>-</v>
          </cell>
          <cell r="BA383" t="str">
            <v>-</v>
          </cell>
          <cell r="BB383" t="str">
            <v>-</v>
          </cell>
          <cell r="BC383" t="str">
            <v>-</v>
          </cell>
          <cell r="BD383" t="str">
            <v>-</v>
          </cell>
          <cell r="BE383" t="str">
            <v>Bovespa</v>
          </cell>
          <cell r="BF383" t="str">
            <v>FII - Fundos de Investimento Imobiliário</v>
          </cell>
          <cell r="BG383">
            <v>0</v>
          </cell>
        </row>
        <row r="384">
          <cell r="G384" t="str">
            <v>KDOL11</v>
          </cell>
          <cell r="H384" t="str">
            <v>51641681000108</v>
          </cell>
          <cell r="I384" t="str">
            <v>Tradicional</v>
          </cell>
          <cell r="J384" t="str">
            <v/>
          </cell>
          <cell r="K384">
            <v>100</v>
          </cell>
          <cell r="L384" t="str">
            <v>-</v>
          </cell>
          <cell r="M384">
            <v>163.47747939999999</v>
          </cell>
          <cell r="N384">
            <v>64.304989344000006</v>
          </cell>
          <cell r="O384">
            <v>46.579057646999999</v>
          </cell>
          <cell r="P384">
            <v>46041</v>
          </cell>
          <cell r="Q384">
            <v>61743.763639999997</v>
          </cell>
          <cell r="R384">
            <v>67796.021280000001</v>
          </cell>
          <cell r="S384">
            <v>-6052.2576399999998</v>
          </cell>
          <cell r="T384">
            <v>92.02</v>
          </cell>
          <cell r="U384">
            <v>98.005271250999996</v>
          </cell>
          <cell r="V384">
            <v>93.892908845999997</v>
          </cell>
          <cell r="W384">
            <v>45729</v>
          </cell>
          <cell r="X384">
            <v>84.395365157000001</v>
          </cell>
          <cell r="Y384">
            <v>109.03442366</v>
          </cell>
          <cell r="Z384">
            <v>45866</v>
          </cell>
          <cell r="AA384">
            <v>0.93665898380000001</v>
          </cell>
          <cell r="AB384">
            <v>45900</v>
          </cell>
          <cell r="AC384">
            <v>670.98199999999997</v>
          </cell>
          <cell r="AD384">
            <v>65919.149560000005</v>
          </cell>
          <cell r="AE384">
            <v>98.242798703999995</v>
          </cell>
          <cell r="AF384">
            <v>46021</v>
          </cell>
          <cell r="AG384">
            <v>5.5819477434999998</v>
          </cell>
          <cell r="AH384">
            <v>5.64</v>
          </cell>
          <cell r="AI384">
            <v>0.4</v>
          </cell>
          <cell r="AJ384">
            <v>0.67833698031</v>
          </cell>
          <cell r="AK384">
            <v>0.57123068781999997</v>
          </cell>
          <cell r="AL384">
            <v>-0.95177762023000001</v>
          </cell>
          <cell r="AM384">
            <v>0.43796587687999999</v>
          </cell>
          <cell r="AN384">
            <v>-3.3193068953</v>
          </cell>
          <cell r="AO384">
            <v>-2.0021299254999998</v>
          </cell>
          <cell r="AP384">
            <v>-28.690566762</v>
          </cell>
          <cell r="AQ384">
            <v>-1.1388053287</v>
          </cell>
          <cell r="AR384">
            <v>93.08</v>
          </cell>
          <cell r="AS384" t="str">
            <v>-</v>
          </cell>
          <cell r="AT384" t="str">
            <v>-</v>
          </cell>
          <cell r="AU384">
            <v>-2.0021299254999998</v>
          </cell>
          <cell r="AV384">
            <v>-3.0105239382</v>
          </cell>
          <cell r="AW384">
            <v>3.9052496798999998</v>
          </cell>
          <cell r="AX384">
            <v>-2.0021299254999998</v>
          </cell>
          <cell r="AY384">
            <v>6</v>
          </cell>
          <cell r="AZ384">
            <v>3</v>
          </cell>
          <cell r="BA384">
            <v>0.42872454448000002</v>
          </cell>
          <cell r="BB384">
            <v>-1.0399671484999999</v>
          </cell>
          <cell r="BC384">
            <v>0.84167696150000004</v>
          </cell>
          <cell r="BD384">
            <v>-27.116873373000001</v>
          </cell>
          <cell r="BE384" t="str">
            <v>Bovespa</v>
          </cell>
          <cell r="BF384" t="str">
            <v>FIAGRO-FII - Fundo de Investimento Imobiliário em Cadeias Agroindustriais</v>
          </cell>
          <cell r="BG384">
            <v>0.4</v>
          </cell>
        </row>
        <row r="385">
          <cell r="G385" t="str">
            <v>KNCA11</v>
          </cell>
          <cell r="H385" t="str">
            <v>41745701000137</v>
          </cell>
          <cell r="I385" t="str">
            <v>Tradicional</v>
          </cell>
          <cell r="J385" t="str">
            <v>https://fnet.bm</v>
          </cell>
          <cell r="K385">
            <v>100</v>
          </cell>
          <cell r="L385" t="str">
            <v>-</v>
          </cell>
          <cell r="M385">
            <v>2953.5337814</v>
          </cell>
          <cell r="N385">
            <v>2901.5045651999999</v>
          </cell>
          <cell r="O385">
            <v>3242.6931958999999</v>
          </cell>
          <cell r="P385">
            <v>46041</v>
          </cell>
          <cell r="Q385">
            <v>2101672.1187</v>
          </cell>
          <cell r="R385">
            <v>1824545.1579</v>
          </cell>
          <cell r="S385">
            <v>277126.96077000001</v>
          </cell>
          <cell r="T385">
            <v>97.3</v>
          </cell>
          <cell r="U385">
            <v>97.3</v>
          </cell>
          <cell r="V385">
            <v>100</v>
          </cell>
          <cell r="W385">
            <v>46041</v>
          </cell>
          <cell r="X385">
            <v>69.446187072000001</v>
          </cell>
          <cell r="Y385">
            <v>140.10848414</v>
          </cell>
          <cell r="Z385">
            <v>45685</v>
          </cell>
          <cell r="AA385">
            <v>0.94774174047000004</v>
          </cell>
          <cell r="AB385">
            <v>45808</v>
          </cell>
          <cell r="AC385">
            <v>21599.919000000002</v>
          </cell>
          <cell r="AD385">
            <v>2217557.8314</v>
          </cell>
          <cell r="AE385">
            <v>102.66509941</v>
          </cell>
          <cell r="AF385">
            <v>46021</v>
          </cell>
          <cell r="AG385">
            <v>16.053036581000001</v>
          </cell>
          <cell r="AH385">
            <v>13.56</v>
          </cell>
          <cell r="AI385">
            <v>1.2</v>
          </cell>
          <cell r="AJ385">
            <v>0.15440041169999999</v>
          </cell>
          <cell r="AK385">
            <v>4.7294119213000002E-2</v>
          </cell>
          <cell r="AL385">
            <v>3.6987869403999998</v>
          </cell>
          <cell r="AM385">
            <v>6.2956579945</v>
          </cell>
          <cell r="AN385">
            <v>33.092278530999998</v>
          </cell>
          <cell r="AO385">
            <v>1.1539661086999999</v>
          </cell>
          <cell r="AP385">
            <v>7.7210186640999998</v>
          </cell>
          <cell r="AQ385">
            <v>0.67252974658999998</v>
          </cell>
          <cell r="AR385">
            <v>96.65</v>
          </cell>
          <cell r="AS385" t="str">
            <v>-</v>
          </cell>
          <cell r="AT385" t="str">
            <v>-</v>
          </cell>
          <cell r="AU385">
            <v>1.1539661086999999</v>
          </cell>
          <cell r="AV385">
            <v>0.14557209597000001</v>
          </cell>
          <cell r="AW385">
            <v>9.2851968126000006</v>
          </cell>
          <cell r="AX385">
            <v>-3.2631144154</v>
          </cell>
          <cell r="AY385">
            <v>10</v>
          </cell>
          <cell r="AZ385">
            <v>8</v>
          </cell>
          <cell r="BA385">
            <v>1.2631578947</v>
          </cell>
          <cell r="BB385">
            <v>2.1151201029000002</v>
          </cell>
          <cell r="BC385">
            <v>0.92877943667999996</v>
          </cell>
          <cell r="BD385">
            <v>12.032158994</v>
          </cell>
          <cell r="BE385" t="str">
            <v>Bovespa</v>
          </cell>
          <cell r="BF385" t="str">
            <v>FIAGRO-FII - Fundo de Investimento Imobiliário em Cadeias Agroindustriais</v>
          </cell>
          <cell r="BG385">
            <v>1.2</v>
          </cell>
        </row>
        <row r="386">
          <cell r="G386" t="str">
            <v>KFEN11</v>
          </cell>
          <cell r="H386" t="str">
            <v>55753193000143</v>
          </cell>
          <cell r="I386" t="str">
            <v>Tradicional</v>
          </cell>
          <cell r="J386" t="str">
            <v>https://fnet.bm</v>
          </cell>
          <cell r="K386">
            <v>0</v>
          </cell>
          <cell r="L386" t="str">
            <v>-</v>
          </cell>
          <cell r="M386">
            <v>0.43279640000000003</v>
          </cell>
          <cell r="N386">
            <v>0</v>
          </cell>
          <cell r="O386">
            <v>0</v>
          </cell>
          <cell r="P386">
            <v>45779</v>
          </cell>
          <cell r="Q386" t="str">
            <v>-</v>
          </cell>
          <cell r="R386">
            <v>178651</v>
          </cell>
          <cell r="S386" t="str">
            <v>-</v>
          </cell>
          <cell r="T386" t="str">
            <v>-</v>
          </cell>
          <cell r="U386">
            <v>1028.0899999999999</v>
          </cell>
          <cell r="V386" t="str">
            <v>-</v>
          </cell>
          <cell r="W386">
            <v>45779</v>
          </cell>
          <cell r="X386">
            <v>805.44488218000004</v>
          </cell>
          <cell r="Y386" t="str">
            <v>-</v>
          </cell>
          <cell r="Z386">
            <v>45681</v>
          </cell>
          <cell r="AA386" t="str">
            <v>-</v>
          </cell>
          <cell r="AB386">
            <v>46022</v>
          </cell>
          <cell r="AC386">
            <v>178.65100000000001</v>
          </cell>
          <cell r="AD386">
            <v>168765.73509</v>
          </cell>
          <cell r="AE386">
            <v>944.66717281000001</v>
          </cell>
          <cell r="AF386">
            <v>46021</v>
          </cell>
          <cell r="AG386">
            <v>11.816000000000001</v>
          </cell>
          <cell r="AH386">
            <v>118.16</v>
          </cell>
          <cell r="AI386">
            <v>9.23</v>
          </cell>
          <cell r="AJ386" t="str">
            <v>-</v>
          </cell>
          <cell r="AK386" t="str">
            <v>-</v>
          </cell>
          <cell r="AL386" t="str">
            <v>-</v>
          </cell>
          <cell r="AM386" t="str">
            <v>-</v>
          </cell>
          <cell r="AN386" t="str">
            <v>-</v>
          </cell>
          <cell r="AO386" t="str">
            <v>-</v>
          </cell>
          <cell r="AP386" t="str">
            <v>-</v>
          </cell>
          <cell r="AQ386" t="str">
            <v>-</v>
          </cell>
          <cell r="AR386" t="str">
            <v>-</v>
          </cell>
          <cell r="AS386" t="str">
            <v>-</v>
          </cell>
          <cell r="AT386" t="str">
            <v>-</v>
          </cell>
          <cell r="AU386" t="str">
            <v>-</v>
          </cell>
          <cell r="AV386" t="str">
            <v>-</v>
          </cell>
          <cell r="AW386">
            <v>11.288723417</v>
          </cell>
          <cell r="AX386">
            <v>0.91743119264999995</v>
          </cell>
          <cell r="AY386" t="str">
            <v>-</v>
          </cell>
          <cell r="AZ386" t="str">
            <v>-</v>
          </cell>
          <cell r="BA386">
            <v>1.2863745370999999</v>
          </cell>
          <cell r="BB386" t="str">
            <v>-</v>
          </cell>
          <cell r="BC386" t="str">
            <v>-</v>
          </cell>
          <cell r="BD386" t="str">
            <v>-</v>
          </cell>
          <cell r="BE386" t="str">
            <v>Bovespa</v>
          </cell>
          <cell r="BF386" t="str">
            <v>FII - Fundos de Investimento Imobiliário</v>
          </cell>
          <cell r="BG386">
            <v>9.23</v>
          </cell>
        </row>
        <row r="387">
          <cell r="G387" t="str">
            <v>KNRE11</v>
          </cell>
          <cell r="H387" t="str">
            <v>14423780000197</v>
          </cell>
          <cell r="I387" t="str">
            <v>Tradicional</v>
          </cell>
          <cell r="J387" t="str">
            <v>https://fnet.bm</v>
          </cell>
          <cell r="K387">
            <v>100</v>
          </cell>
          <cell r="L387" t="str">
            <v>-</v>
          </cell>
          <cell r="M387">
            <v>2.8130869999999999</v>
          </cell>
          <cell r="N387">
            <v>2.2593362295000001</v>
          </cell>
          <cell r="O387">
            <v>1.9397570587999999</v>
          </cell>
          <cell r="P387">
            <v>46041</v>
          </cell>
          <cell r="Q387">
            <v>5935.0915839999998</v>
          </cell>
          <cell r="R387">
            <v>4451.3186880000003</v>
          </cell>
          <cell r="S387">
            <v>1483.7728959999999</v>
          </cell>
          <cell r="T387">
            <v>0.32</v>
          </cell>
          <cell r="U387">
            <v>0.34</v>
          </cell>
          <cell r="V387">
            <v>94.117647059000006</v>
          </cell>
          <cell r="W387">
            <v>46027</v>
          </cell>
          <cell r="X387">
            <v>4.4277897365999998E-2</v>
          </cell>
          <cell r="Y387">
            <v>722.70821117000003</v>
          </cell>
          <cell r="Z387">
            <v>45747</v>
          </cell>
          <cell r="AA387">
            <v>0.50580675725000002</v>
          </cell>
          <cell r="AB387">
            <v>46022</v>
          </cell>
          <cell r="AC387">
            <v>18547.161199999999</v>
          </cell>
          <cell r="AD387">
            <v>11733.91122</v>
          </cell>
          <cell r="AE387">
            <v>0.63265267894999999</v>
          </cell>
          <cell r="AF387">
            <v>46021</v>
          </cell>
          <cell r="AG387">
            <v>2.4037820542000001</v>
          </cell>
          <cell r="AH387">
            <v>5.7690769300000003E-3</v>
          </cell>
          <cell r="AI387">
            <v>1.24008195E-3</v>
          </cell>
          <cell r="AJ387">
            <v>0</v>
          </cell>
          <cell r="AK387">
            <v>-0.10710629248</v>
          </cell>
          <cell r="AL387">
            <v>10.774105614</v>
          </cell>
          <cell r="AM387">
            <v>3.6273891227999999</v>
          </cell>
          <cell r="AN387">
            <v>442.03115838000002</v>
          </cell>
          <cell r="AO387">
            <v>0.38903321274000002</v>
          </cell>
          <cell r="AP387">
            <v>416.65989851</v>
          </cell>
          <cell r="AQ387">
            <v>0</v>
          </cell>
          <cell r="AR387">
            <v>0.32</v>
          </cell>
          <cell r="AS387">
            <v>375.29090660000003</v>
          </cell>
          <cell r="AT387">
            <v>342.24900588999998</v>
          </cell>
          <cell r="AU387">
            <v>0.38903321274000002</v>
          </cell>
          <cell r="AV387">
            <v>-0.61936080001000005</v>
          </cell>
          <cell r="AW387">
            <v>563.59227770999996</v>
          </cell>
          <cell r="AX387">
            <v>-23.333333332999999</v>
          </cell>
          <cell r="AY387">
            <v>6</v>
          </cell>
          <cell r="AZ387">
            <v>5</v>
          </cell>
          <cell r="BA387">
            <v>0.42761446551999999</v>
          </cell>
          <cell r="BB387">
            <v>33.485713793999999</v>
          </cell>
          <cell r="BC387">
            <v>-6.7253645681999998</v>
          </cell>
          <cell r="BD387">
            <v>21238.148634000001</v>
          </cell>
          <cell r="BE387" t="str">
            <v>Bovespa</v>
          </cell>
          <cell r="BF387" t="str">
            <v>FII - Fundos de Investimento Imobiliário</v>
          </cell>
          <cell r="BG387">
            <v>1.24008195E-3</v>
          </cell>
        </row>
        <row r="388">
          <cell r="G388" t="str">
            <v>KOPA11</v>
          </cell>
          <cell r="H388" t="str">
            <v>51475461000151</v>
          </cell>
          <cell r="I388" t="str">
            <v>Tradicional</v>
          </cell>
          <cell r="J388" t="str">
            <v>https://fnet.bm</v>
          </cell>
          <cell r="K388">
            <v>100</v>
          </cell>
          <cell r="L388" t="str">
            <v>-</v>
          </cell>
          <cell r="M388">
            <v>335.61616312000001</v>
          </cell>
          <cell r="N388">
            <v>275.72346869</v>
          </cell>
          <cell r="O388">
            <v>275.47363999999999</v>
          </cell>
          <cell r="P388">
            <v>46041</v>
          </cell>
          <cell r="Q388">
            <v>207319.34680999999</v>
          </cell>
          <cell r="R388">
            <v>285869.66200000001</v>
          </cell>
          <cell r="S388">
            <v>-78550.315189999994</v>
          </cell>
          <cell r="T388">
            <v>584.53</v>
          </cell>
          <cell r="U388">
            <v>584.53</v>
          </cell>
          <cell r="V388">
            <v>100</v>
          </cell>
          <cell r="W388">
            <v>46041</v>
          </cell>
          <cell r="X388">
            <v>396.75210749000001</v>
          </cell>
          <cell r="Y388">
            <v>147.32877002000001</v>
          </cell>
          <cell r="Z388">
            <v>45686</v>
          </cell>
          <cell r="AA388">
            <v>0.59253502960000004</v>
          </cell>
          <cell r="AB388">
            <v>45808</v>
          </cell>
          <cell r="AC388">
            <v>354.67700000000002</v>
          </cell>
          <cell r="AD388">
            <v>349885.38475000003</v>
          </cell>
          <cell r="AE388">
            <v>986.49020024000004</v>
          </cell>
          <cell r="AF388">
            <v>46037</v>
          </cell>
          <cell r="AG388">
            <v>16.810173697</v>
          </cell>
          <cell r="AH388">
            <v>135.49</v>
          </cell>
          <cell r="AI388">
            <v>9</v>
          </cell>
          <cell r="AJ388">
            <v>0.52106620806000004</v>
          </cell>
          <cell r="AK388">
            <v>0.41395991557</v>
          </cell>
          <cell r="AL388">
            <v>8.5614210973000002</v>
          </cell>
          <cell r="AM388">
            <v>11.081516955</v>
          </cell>
          <cell r="AN388">
            <v>46.423959338000003</v>
          </cell>
          <cell r="AO388">
            <v>3.9092795241</v>
          </cell>
          <cell r="AP388">
            <v>21.052699471</v>
          </cell>
          <cell r="AQ388">
            <v>0.78386027743999998</v>
          </cell>
          <cell r="AR388">
            <v>579.98373786000002</v>
          </cell>
          <cell r="AS388" t="str">
            <v>-</v>
          </cell>
          <cell r="AT388" t="str">
            <v>-</v>
          </cell>
          <cell r="AU388">
            <v>3.9092795241</v>
          </cell>
          <cell r="AV388">
            <v>2.9008855113999998</v>
          </cell>
          <cell r="AW388">
            <v>15.553996121999999</v>
          </cell>
          <cell r="AX388">
            <v>-4.8394357137000004</v>
          </cell>
          <cell r="AY388">
            <v>8</v>
          </cell>
          <cell r="AZ388">
            <v>6</v>
          </cell>
          <cell r="BA388">
            <v>1.5660344528000001</v>
          </cell>
          <cell r="BB388">
            <v>1.6704803005</v>
          </cell>
          <cell r="BC388">
            <v>0.74525791516999995</v>
          </cell>
          <cell r="BD388">
            <v>23.76606069</v>
          </cell>
          <cell r="BE388" t="str">
            <v>Bovespa</v>
          </cell>
          <cell r="BF388" t="str">
            <v>FIAGRO-FII - Fundo de Investimento Imobiliário em Cadeias Agroindustriais</v>
          </cell>
          <cell r="BG388">
            <v>9</v>
          </cell>
        </row>
        <row r="389">
          <cell r="G389" t="str">
            <v>LPLP11</v>
          </cell>
          <cell r="H389" t="str">
            <v>37262752000130</v>
          </cell>
          <cell r="I389" t="str">
            <v>Tradicional</v>
          </cell>
          <cell r="J389" t="str">
            <v>https://fnet.bm</v>
          </cell>
          <cell r="K389">
            <v>54.098360655999997</v>
          </cell>
          <cell r="L389" t="str">
            <v>-</v>
          </cell>
          <cell r="M389">
            <v>54.323919920000002</v>
          </cell>
          <cell r="N389">
            <v>140.50147917999999</v>
          </cell>
          <cell r="O389">
            <v>296.40921881999998</v>
          </cell>
          <cell r="P389">
            <v>46041</v>
          </cell>
          <cell r="Q389">
            <v>171736.54920000001</v>
          </cell>
          <cell r="R389" t="str">
            <v>-</v>
          </cell>
          <cell r="S389" t="str">
            <v>-</v>
          </cell>
          <cell r="T389">
            <v>231.3</v>
          </cell>
          <cell r="U389">
            <v>443.24072593</v>
          </cell>
          <cell r="V389">
            <v>52.183832953</v>
          </cell>
          <cell r="W389">
            <v>45925</v>
          </cell>
          <cell r="X389">
            <v>202.26964645999999</v>
          </cell>
          <cell r="Y389">
            <v>114.35230349</v>
          </cell>
          <cell r="Z389">
            <v>46014</v>
          </cell>
          <cell r="AA389">
            <v>0.69846316278999998</v>
          </cell>
          <cell r="AB389">
            <v>46022</v>
          </cell>
          <cell r="AC389">
            <v>742.48400000000004</v>
          </cell>
          <cell r="AD389">
            <v>245877.74752999999</v>
          </cell>
          <cell r="AE389">
            <v>331.15561753999998</v>
          </cell>
          <cell r="AF389">
            <v>46028</v>
          </cell>
          <cell r="AG389" t="str">
            <v>-</v>
          </cell>
          <cell r="AH389">
            <v>55.490358020000002</v>
          </cell>
          <cell r="AI389">
            <v>3.5334539999999999</v>
          </cell>
          <cell r="AJ389">
            <v>-18.842105263000001</v>
          </cell>
          <cell r="AK389">
            <v>-18.949211556000002</v>
          </cell>
          <cell r="AL389">
            <v>-27.958048796</v>
          </cell>
          <cell r="AM389" t="str">
            <v>-</v>
          </cell>
          <cell r="AN389" t="str">
            <v>-</v>
          </cell>
          <cell r="AO389">
            <v>11.569393457</v>
          </cell>
          <cell r="AP389" t="str">
            <v>-</v>
          </cell>
          <cell r="AQ389">
            <v>1.4918824047000001</v>
          </cell>
          <cell r="AR389">
            <v>227.9</v>
          </cell>
          <cell r="AS389" t="str">
            <v>-</v>
          </cell>
          <cell r="AT389" t="str">
            <v>-</v>
          </cell>
          <cell r="AU389">
            <v>11.569393457</v>
          </cell>
          <cell r="AV389">
            <v>10.560999444</v>
          </cell>
          <cell r="AW389">
            <v>11.569393457</v>
          </cell>
          <cell r="AX389">
            <v>-39.343125143000002</v>
          </cell>
          <cell r="AY389" t="str">
            <v>-</v>
          </cell>
          <cell r="AZ389" t="str">
            <v>-</v>
          </cell>
          <cell r="BA389">
            <v>1.0095582857000001</v>
          </cell>
          <cell r="BB389" t="str">
            <v>-</v>
          </cell>
          <cell r="BC389" t="str">
            <v>-</v>
          </cell>
          <cell r="BD389" t="str">
            <v>-</v>
          </cell>
          <cell r="BE389" t="str">
            <v>Bovespa</v>
          </cell>
          <cell r="BF389" t="str">
            <v>FII - Fundos de Investimento Imobiliário</v>
          </cell>
          <cell r="BG389">
            <v>3.5334539999999999</v>
          </cell>
        </row>
        <row r="390">
          <cell r="G390" t="str">
            <v>LAFI11</v>
          </cell>
          <cell r="H390" t="str">
            <v>51710043000100</v>
          </cell>
          <cell r="I390" t="str">
            <v>Tradicional</v>
          </cell>
          <cell r="J390" t="str">
            <v>https://fnet.bm</v>
          </cell>
          <cell r="K390">
            <v>21.31147541</v>
          </cell>
          <cell r="L390" t="str">
            <v>-</v>
          </cell>
          <cell r="M390">
            <v>72.304979200000005</v>
          </cell>
          <cell r="N390">
            <v>11.631759836000001</v>
          </cell>
          <cell r="O390">
            <v>7.6647023529</v>
          </cell>
          <cell r="P390">
            <v>46031</v>
          </cell>
          <cell r="Q390">
            <v>89453.866259999995</v>
          </cell>
          <cell r="R390">
            <v>62349.426440000003</v>
          </cell>
          <cell r="S390">
            <v>27104.43982</v>
          </cell>
          <cell r="T390" t="str">
            <v>-</v>
          </cell>
          <cell r="U390">
            <v>117.01911847</v>
          </cell>
          <cell r="V390" t="str">
            <v>-</v>
          </cell>
          <cell r="W390">
            <v>45968</v>
          </cell>
          <cell r="X390">
            <v>98.470872047</v>
          </cell>
          <cell r="Y390" t="str">
            <v>-</v>
          </cell>
          <cell r="Z390">
            <v>45678</v>
          </cell>
          <cell r="AA390">
            <v>1.0297428104999999</v>
          </cell>
          <cell r="AB390">
            <v>46022</v>
          </cell>
          <cell r="AC390">
            <v>771.28700000000003</v>
          </cell>
          <cell r="AD390">
            <v>86870.105179999999</v>
          </cell>
          <cell r="AE390">
            <v>112.6300653</v>
          </cell>
          <cell r="AF390">
            <v>45995</v>
          </cell>
          <cell r="AG390">
            <v>11.109087597</v>
          </cell>
          <cell r="AH390">
            <v>12.2</v>
          </cell>
          <cell r="AI390">
            <v>0</v>
          </cell>
          <cell r="AJ390" t="str">
            <v>-</v>
          </cell>
          <cell r="AK390" t="str">
            <v>-</v>
          </cell>
          <cell r="AL390" t="str">
            <v>-</v>
          </cell>
          <cell r="AM390" t="str">
            <v>-</v>
          </cell>
          <cell r="AN390" t="str">
            <v>-</v>
          </cell>
          <cell r="AO390" t="str">
            <v>-</v>
          </cell>
          <cell r="AP390" t="str">
            <v>-</v>
          </cell>
          <cell r="AQ390" t="str">
            <v>-</v>
          </cell>
          <cell r="AR390" t="str">
            <v>-</v>
          </cell>
          <cell r="AS390" t="str">
            <v>-</v>
          </cell>
          <cell r="AT390" t="str">
            <v>-</v>
          </cell>
          <cell r="AU390" t="str">
            <v>-</v>
          </cell>
          <cell r="AV390" t="str">
            <v>-</v>
          </cell>
          <cell r="AW390">
            <v>4.5043478262000001</v>
          </cell>
          <cell r="AX390">
            <v>-1.6421484775999999</v>
          </cell>
          <cell r="AY390">
            <v>11</v>
          </cell>
          <cell r="AZ390">
            <v>4</v>
          </cell>
          <cell r="BA390">
            <v>0</v>
          </cell>
          <cell r="BB390" t="str">
            <v>-</v>
          </cell>
          <cell r="BC390" t="str">
            <v>-</v>
          </cell>
          <cell r="BD390" t="str">
            <v>-</v>
          </cell>
          <cell r="BE390" t="str">
            <v>Bovespa</v>
          </cell>
          <cell r="BF390" t="str">
            <v>FIAGRO-FII - Fundo de Investimento Imobiliário em Cadeias Agroindustriais</v>
          </cell>
          <cell r="BG390">
            <v>0</v>
          </cell>
        </row>
        <row r="391">
          <cell r="G391" t="str">
            <v>LRED11</v>
          </cell>
          <cell r="H391" t="str">
            <v>55089373000172</v>
          </cell>
          <cell r="I391" t="str">
            <v>-</v>
          </cell>
          <cell r="J391" t="str">
            <v>https://fnet.bm</v>
          </cell>
          <cell r="K391">
            <v>14.75409836</v>
          </cell>
          <cell r="L391" t="str">
            <v>-</v>
          </cell>
          <cell r="M391" t="str">
            <v>-</v>
          </cell>
          <cell r="N391">
            <v>3.2214098360999997E-2</v>
          </cell>
          <cell r="O391">
            <v>0</v>
          </cell>
          <cell r="P391">
            <v>45996</v>
          </cell>
          <cell r="Q391" t="str">
            <v>-</v>
          </cell>
          <cell r="R391" t="str">
            <v>-</v>
          </cell>
          <cell r="S391" t="str">
            <v>-</v>
          </cell>
          <cell r="T391" t="str">
            <v>-</v>
          </cell>
          <cell r="U391" t="str">
            <v>-</v>
          </cell>
          <cell r="V391" t="str">
            <v>-</v>
          </cell>
          <cell r="W391" t="str">
            <v>-</v>
          </cell>
          <cell r="X391" t="str">
            <v>-</v>
          </cell>
          <cell r="Y391" t="str">
            <v>-</v>
          </cell>
          <cell r="Z391" t="str">
            <v>-</v>
          </cell>
          <cell r="AA391" t="str">
            <v>-</v>
          </cell>
          <cell r="AB391">
            <v>46022</v>
          </cell>
          <cell r="AC391">
            <v>1408.7806641</v>
          </cell>
          <cell r="AD391">
            <v>15633.54737</v>
          </cell>
          <cell r="AE391">
            <v>11.097218870000001</v>
          </cell>
          <cell r="AF391" t="str">
            <v>-</v>
          </cell>
          <cell r="AG391" t="str">
            <v>-</v>
          </cell>
          <cell r="AH391" t="str">
            <v>-</v>
          </cell>
          <cell r="AI391">
            <v>0</v>
          </cell>
          <cell r="AJ391" t="str">
            <v>-</v>
          </cell>
          <cell r="AK391" t="str">
            <v>-</v>
          </cell>
          <cell r="AL391" t="str">
            <v>-</v>
          </cell>
          <cell r="AM391" t="str">
            <v>-</v>
          </cell>
          <cell r="AN391" t="str">
            <v>-</v>
          </cell>
          <cell r="AO391" t="str">
            <v>-</v>
          </cell>
          <cell r="AP391" t="str">
            <v>-</v>
          </cell>
          <cell r="AQ391" t="str">
            <v>-</v>
          </cell>
          <cell r="AR391" t="str">
            <v>-</v>
          </cell>
          <cell r="AS391" t="str">
            <v>-</v>
          </cell>
          <cell r="AT391" t="str">
            <v>-</v>
          </cell>
          <cell r="AU391" t="str">
            <v>-</v>
          </cell>
          <cell r="AV391" t="str">
            <v>-</v>
          </cell>
          <cell r="AW391">
            <v>0</v>
          </cell>
          <cell r="AX391">
            <v>0</v>
          </cell>
          <cell r="AY391" t="str">
            <v>-</v>
          </cell>
          <cell r="AZ391" t="str">
            <v>-</v>
          </cell>
          <cell r="BA391" t="str">
            <v>-</v>
          </cell>
          <cell r="BB391" t="str">
            <v>-</v>
          </cell>
          <cell r="BC391" t="str">
            <v>-</v>
          </cell>
          <cell r="BD391" t="str">
            <v>-</v>
          </cell>
          <cell r="BE391" t="str">
            <v>Bovespa</v>
          </cell>
          <cell r="BF391" t="str">
            <v>FII - Fundos de Investimento Imobiliário</v>
          </cell>
          <cell r="BG391">
            <v>0</v>
          </cell>
        </row>
        <row r="392">
          <cell r="G392" t="str">
            <v>LSOI11</v>
          </cell>
          <cell r="H392" t="str">
            <v>53087126000101</v>
          </cell>
          <cell r="I392" t="str">
            <v>-</v>
          </cell>
          <cell r="J392" t="str">
            <v>https://fnet.bm</v>
          </cell>
          <cell r="K392">
            <v>0</v>
          </cell>
          <cell r="L392" t="str">
            <v>-</v>
          </cell>
          <cell r="M392" t="str">
            <v>-</v>
          </cell>
          <cell r="N392">
            <v>0</v>
          </cell>
          <cell r="O392">
            <v>0</v>
          </cell>
          <cell r="P392">
            <v>45933</v>
          </cell>
          <cell r="Q392" t="str">
            <v>-</v>
          </cell>
          <cell r="R392" t="str">
            <v>-</v>
          </cell>
          <cell r="S392" t="str">
            <v>-</v>
          </cell>
          <cell r="T392" t="str">
            <v>-</v>
          </cell>
          <cell r="U392" t="str">
            <v>-</v>
          </cell>
          <cell r="V392" t="str">
            <v>-</v>
          </cell>
          <cell r="W392" t="str">
            <v>-</v>
          </cell>
          <cell r="X392" t="str">
            <v>-</v>
          </cell>
          <cell r="Y392" t="str">
            <v>-</v>
          </cell>
          <cell r="Z392" t="str">
            <v>-</v>
          </cell>
          <cell r="AA392" t="str">
            <v>-</v>
          </cell>
          <cell r="AB392">
            <v>46022</v>
          </cell>
          <cell r="AC392">
            <v>5365.2849999999999</v>
          </cell>
          <cell r="AD392">
            <v>64983.368540000003</v>
          </cell>
          <cell r="AE392">
            <v>12.111820442000001</v>
          </cell>
          <cell r="AF392" t="str">
            <v>-</v>
          </cell>
          <cell r="AG392" t="str">
            <v>-</v>
          </cell>
          <cell r="AH392" t="str">
            <v>-</v>
          </cell>
          <cell r="AI392">
            <v>0</v>
          </cell>
          <cell r="AJ392" t="str">
            <v>-</v>
          </cell>
          <cell r="AK392" t="str">
            <v>-</v>
          </cell>
          <cell r="AL392" t="str">
            <v>-</v>
          </cell>
          <cell r="AM392" t="str">
            <v>-</v>
          </cell>
          <cell r="AN392" t="str">
            <v>-</v>
          </cell>
          <cell r="AO392" t="str">
            <v>-</v>
          </cell>
          <cell r="AP392" t="str">
            <v>-</v>
          </cell>
          <cell r="AQ392" t="str">
            <v>-</v>
          </cell>
          <cell r="AR392" t="str">
            <v>-</v>
          </cell>
          <cell r="AS392" t="str">
            <v>-</v>
          </cell>
          <cell r="AT392" t="str">
            <v>-</v>
          </cell>
          <cell r="AU392" t="str">
            <v>-</v>
          </cell>
          <cell r="AV392" t="str">
            <v>-</v>
          </cell>
          <cell r="AW392" t="str">
            <v>-</v>
          </cell>
          <cell r="AX392" t="str">
            <v>-</v>
          </cell>
          <cell r="AY392" t="str">
            <v>-</v>
          </cell>
          <cell r="AZ392" t="str">
            <v>-</v>
          </cell>
          <cell r="BA392" t="str">
            <v>-</v>
          </cell>
          <cell r="BB392" t="str">
            <v>-</v>
          </cell>
          <cell r="BC392" t="str">
            <v>-</v>
          </cell>
          <cell r="BD392" t="str">
            <v>-</v>
          </cell>
          <cell r="BE392" t="str">
            <v>Bovespa</v>
          </cell>
          <cell r="BF392" t="str">
            <v>FII - Fundos de Investimento Imobiliário</v>
          </cell>
          <cell r="BG392">
            <v>0</v>
          </cell>
        </row>
        <row r="393">
          <cell r="G393" t="str">
            <v>LSAG11</v>
          </cell>
          <cell r="H393" t="str">
            <v>42592476000109</v>
          </cell>
          <cell r="I393" t="str">
            <v>Tradicional</v>
          </cell>
          <cell r="J393" t="str">
            <v>https://fnet.bm</v>
          </cell>
          <cell r="K393">
            <v>100</v>
          </cell>
          <cell r="L393" t="str">
            <v>-</v>
          </cell>
          <cell r="M393">
            <v>69.218178080000001</v>
          </cell>
          <cell r="N393">
            <v>93.974291311000002</v>
          </cell>
          <cell r="O393">
            <v>111.55096705</v>
          </cell>
          <cell r="P393">
            <v>46041</v>
          </cell>
          <cell r="Q393">
            <v>85692.456600000005</v>
          </cell>
          <cell r="R393">
            <v>68634.712</v>
          </cell>
          <cell r="S393">
            <v>17057.744600000002</v>
          </cell>
          <cell r="T393">
            <v>84.9</v>
          </cell>
          <cell r="U393">
            <v>86.51</v>
          </cell>
          <cell r="V393">
            <v>98.138943475000005</v>
          </cell>
          <cell r="W393">
            <v>46029</v>
          </cell>
          <cell r="X393">
            <v>54.086697430000001</v>
          </cell>
          <cell r="Y393">
            <v>156.97020531000001</v>
          </cell>
          <cell r="Z393">
            <v>45694</v>
          </cell>
          <cell r="AA393">
            <v>0.86415867409000002</v>
          </cell>
          <cell r="AB393">
            <v>45808</v>
          </cell>
          <cell r="AC393">
            <v>1009.3339999999999</v>
          </cell>
          <cell r="AD393">
            <v>99162.872709999996</v>
          </cell>
          <cell r="AE393">
            <v>98.245845983999999</v>
          </cell>
          <cell r="AF393">
            <v>46021</v>
          </cell>
          <cell r="AG393">
            <v>16.264705882000001</v>
          </cell>
          <cell r="AH393">
            <v>11.06</v>
          </cell>
          <cell r="AI393">
            <v>1.1000000000000001</v>
          </cell>
          <cell r="AJ393">
            <v>0.10611956131</v>
          </cell>
          <cell r="AK393">
            <v>-9.8673117462999994E-4</v>
          </cell>
          <cell r="AL393">
            <v>0.18594214089</v>
          </cell>
          <cell r="AM393">
            <v>17.785151300999999</v>
          </cell>
          <cell r="AN393">
            <v>49.066624075</v>
          </cell>
          <cell r="AO393">
            <v>1.7863565519</v>
          </cell>
          <cell r="AP393">
            <v>23.695364208000001</v>
          </cell>
          <cell r="AQ393">
            <v>2.1169112339999998</v>
          </cell>
          <cell r="AR393">
            <v>83.14</v>
          </cell>
          <cell r="AS393" t="str">
            <v>-</v>
          </cell>
          <cell r="AT393" t="str">
            <v>-</v>
          </cell>
          <cell r="AU393">
            <v>1.7863565519</v>
          </cell>
          <cell r="AV393">
            <v>0.77796253918000002</v>
          </cell>
          <cell r="AW393">
            <v>16.240848648</v>
          </cell>
          <cell r="AX393">
            <v>-2.2659200415999998</v>
          </cell>
          <cell r="AY393">
            <v>9</v>
          </cell>
          <cell r="AZ393">
            <v>9</v>
          </cell>
          <cell r="BA393">
            <v>1.2811553691999999</v>
          </cell>
          <cell r="BB393">
            <v>1.9337567930999999</v>
          </cell>
          <cell r="BC393">
            <v>0.86223905915999999</v>
          </cell>
          <cell r="BD393">
            <v>25.869890226999999</v>
          </cell>
          <cell r="BE393" t="str">
            <v>Bovespa</v>
          </cell>
          <cell r="BF393" t="str">
            <v>FIAGRO-FII - Fundo de Investimento Imobiliário em Cadeias Agroindustriais</v>
          </cell>
          <cell r="BG393">
            <v>1.1000000000000001</v>
          </cell>
        </row>
        <row r="394">
          <cell r="G394" t="str">
            <v>LSPA11</v>
          </cell>
          <cell r="H394" t="str">
            <v>31847293000170</v>
          </cell>
          <cell r="I394" t="str">
            <v>Tradicional</v>
          </cell>
          <cell r="J394" t="str">
            <v>https://fnet.bm</v>
          </cell>
          <cell r="K394">
            <v>0</v>
          </cell>
          <cell r="L394" t="str">
            <v>-</v>
          </cell>
          <cell r="M394">
            <v>0</v>
          </cell>
          <cell r="N394">
            <v>0</v>
          </cell>
          <cell r="O394">
            <v>0</v>
          </cell>
          <cell r="P394">
            <v>45630</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v>45626</v>
          </cell>
          <cell r="AC394">
            <v>404.5</v>
          </cell>
          <cell r="AD394">
            <v>8473.8240399999995</v>
          </cell>
          <cell r="AE394">
            <v>20.948885142000002</v>
          </cell>
          <cell r="AF394">
            <v>45636</v>
          </cell>
          <cell r="AG394" t="str">
            <v>-</v>
          </cell>
          <cell r="AH394">
            <v>0</v>
          </cell>
          <cell r="AI394">
            <v>0</v>
          </cell>
          <cell r="AJ394" t="str">
            <v>-</v>
          </cell>
          <cell r="AK394" t="str">
            <v>-</v>
          </cell>
          <cell r="AL394" t="str">
            <v>-</v>
          </cell>
          <cell r="AM394" t="str">
            <v>-</v>
          </cell>
          <cell r="AN394" t="str">
            <v>-</v>
          </cell>
          <cell r="AO394" t="str">
            <v>-</v>
          </cell>
          <cell r="AP394" t="str">
            <v>-</v>
          </cell>
          <cell r="AQ394" t="str">
            <v>-</v>
          </cell>
          <cell r="AR394" t="str">
            <v>-</v>
          </cell>
          <cell r="AS394" t="str">
            <v>-</v>
          </cell>
          <cell r="AT394" t="str">
            <v>-</v>
          </cell>
          <cell r="AU394" t="str">
            <v>-</v>
          </cell>
          <cell r="AV394" t="str">
            <v>-</v>
          </cell>
          <cell r="AW394" t="str">
            <v>-</v>
          </cell>
          <cell r="AX394" t="str">
            <v>-</v>
          </cell>
          <cell r="AY394" t="str">
            <v>-</v>
          </cell>
          <cell r="AZ394" t="str">
            <v>-</v>
          </cell>
          <cell r="BA394">
            <v>3.5115139429000002</v>
          </cell>
          <cell r="BB394" t="str">
            <v>-</v>
          </cell>
          <cell r="BC394" t="str">
            <v>-</v>
          </cell>
          <cell r="BD394" t="str">
            <v>-</v>
          </cell>
          <cell r="BE394" t="str">
            <v>Bovespa</v>
          </cell>
          <cell r="BF394" t="str">
            <v>FII - Fundos de Investimento Imobiliário</v>
          </cell>
          <cell r="BG394">
            <v>0</v>
          </cell>
        </row>
        <row r="395">
          <cell r="G395" t="str">
            <v>LFTT11</v>
          </cell>
          <cell r="H395" t="str">
            <v>24796967000190</v>
          </cell>
          <cell r="I395" t="str">
            <v>Tradicional</v>
          </cell>
          <cell r="J395" t="str">
            <v>https://fnet.bm</v>
          </cell>
          <cell r="K395">
            <v>0</v>
          </cell>
          <cell r="L395" t="str">
            <v>-</v>
          </cell>
          <cell r="M395">
            <v>28.206389560000002</v>
          </cell>
          <cell r="N395">
            <v>0</v>
          </cell>
          <cell r="O395">
            <v>0</v>
          </cell>
          <cell r="P395">
            <v>45894</v>
          </cell>
          <cell r="Q395" t="str">
            <v>-</v>
          </cell>
          <cell r="R395">
            <v>28732</v>
          </cell>
          <cell r="S395" t="str">
            <v>-</v>
          </cell>
          <cell r="T395" t="str">
            <v>-</v>
          </cell>
          <cell r="U395">
            <v>7.5</v>
          </cell>
          <cell r="V395" t="str">
            <v>-</v>
          </cell>
          <cell r="W395">
            <v>45888</v>
          </cell>
          <cell r="X395">
            <v>0.68030019830999999</v>
          </cell>
          <cell r="Y395" t="str">
            <v>-</v>
          </cell>
          <cell r="Z395">
            <v>45763</v>
          </cell>
          <cell r="AA395" t="str">
            <v>-</v>
          </cell>
          <cell r="AB395">
            <v>46022</v>
          </cell>
          <cell r="AC395">
            <v>665</v>
          </cell>
          <cell r="AD395">
            <v>31847.459279999999</v>
          </cell>
          <cell r="AE395">
            <v>47.890916210999997</v>
          </cell>
          <cell r="AF395">
            <v>44742</v>
          </cell>
          <cell r="AG395">
            <v>0</v>
          </cell>
          <cell r="AH395">
            <v>0</v>
          </cell>
          <cell r="AI395">
            <v>0</v>
          </cell>
          <cell r="AJ395" t="str">
            <v>-</v>
          </cell>
          <cell r="AK395" t="str">
            <v>-</v>
          </cell>
          <cell r="AL395" t="str">
            <v>-</v>
          </cell>
          <cell r="AM395" t="str">
            <v>-</v>
          </cell>
          <cell r="AN395" t="str">
            <v>-</v>
          </cell>
          <cell r="AO395" t="str">
            <v>-</v>
          </cell>
          <cell r="AP395" t="str">
            <v>-</v>
          </cell>
          <cell r="AQ395" t="str">
            <v>-</v>
          </cell>
          <cell r="AR395" t="str">
            <v>-</v>
          </cell>
          <cell r="AS395" t="str">
            <v>-</v>
          </cell>
          <cell r="AT395" t="str">
            <v>-</v>
          </cell>
          <cell r="AU395" t="str">
            <v>-</v>
          </cell>
          <cell r="AV395" t="str">
            <v>-</v>
          </cell>
          <cell r="AW395">
            <v>113.12686648</v>
          </cell>
          <cell r="AX395">
            <v>-67.441860465000005</v>
          </cell>
          <cell r="AY395" t="str">
            <v>-</v>
          </cell>
          <cell r="AZ395" t="str">
            <v>-</v>
          </cell>
          <cell r="BA395">
            <v>0</v>
          </cell>
          <cell r="BB395" t="str">
            <v>-</v>
          </cell>
          <cell r="BC395" t="str">
            <v>-</v>
          </cell>
          <cell r="BD395" t="str">
            <v>-</v>
          </cell>
          <cell r="BE395" t="str">
            <v>Bovespa</v>
          </cell>
          <cell r="BF395" t="str">
            <v>FII - Fundos de Investimento Imobiliário</v>
          </cell>
          <cell r="BG395">
            <v>0</v>
          </cell>
        </row>
        <row r="396">
          <cell r="G396" t="str">
            <v>MAGM11</v>
          </cell>
          <cell r="H396" t="str">
            <v>60355424000109</v>
          </cell>
          <cell r="I396" t="str">
            <v>-</v>
          </cell>
          <cell r="J396" t="str">
            <v>https://fnet.bm</v>
          </cell>
          <cell r="K396">
            <v>45.901639344000003</v>
          </cell>
          <cell r="L396" t="str">
            <v>-</v>
          </cell>
          <cell r="M396" t="str">
            <v>-</v>
          </cell>
          <cell r="N396">
            <v>6.4805181967000003</v>
          </cell>
          <cell r="O396">
            <v>0.31764705881999999</v>
          </cell>
          <cell r="P396">
            <v>46041</v>
          </cell>
          <cell r="Q396">
            <v>111120</v>
          </cell>
          <cell r="R396" t="str">
            <v>-</v>
          </cell>
          <cell r="S396" t="str">
            <v>-</v>
          </cell>
          <cell r="T396">
            <v>10</v>
          </cell>
          <cell r="U396" t="str">
            <v>-</v>
          </cell>
          <cell r="V396" t="str">
            <v>-</v>
          </cell>
          <cell r="W396" t="str">
            <v>-</v>
          </cell>
          <cell r="X396" t="str">
            <v>-</v>
          </cell>
          <cell r="Y396" t="str">
            <v>-</v>
          </cell>
          <cell r="Z396" t="str">
            <v>-</v>
          </cell>
          <cell r="AA396">
            <v>0.98451035106999996</v>
          </cell>
          <cell r="AB396">
            <v>46022</v>
          </cell>
          <cell r="AC396">
            <v>11112</v>
          </cell>
          <cell r="AD396">
            <v>112868.29019</v>
          </cell>
          <cell r="AE396">
            <v>10.157333530000001</v>
          </cell>
          <cell r="AF396">
            <v>46037</v>
          </cell>
          <cell r="AG396" t="str">
            <v>-</v>
          </cell>
          <cell r="AH396" t="str">
            <v>-</v>
          </cell>
          <cell r="AI396">
            <v>0.12</v>
          </cell>
          <cell r="AJ396">
            <v>0</v>
          </cell>
          <cell r="AK396">
            <v>-0.10710629248</v>
          </cell>
          <cell r="AL396">
            <v>1.2145748988</v>
          </cell>
          <cell r="AM396">
            <v>4.8414152023000003</v>
          </cell>
          <cell r="AN396" t="str">
            <v>-</v>
          </cell>
          <cell r="AO396">
            <v>1.2145748988</v>
          </cell>
          <cell r="AP396" t="str">
            <v>-</v>
          </cell>
          <cell r="AQ396">
            <v>1.2145748988</v>
          </cell>
          <cell r="AR396">
            <v>9.8800000000000008</v>
          </cell>
          <cell r="AS396" t="str">
            <v>-</v>
          </cell>
          <cell r="AT396" t="str">
            <v>-</v>
          </cell>
          <cell r="AU396">
            <v>1.2145748988</v>
          </cell>
          <cell r="AV396">
            <v>0.20618088602000001</v>
          </cell>
          <cell r="AW396">
            <v>1.2145748988</v>
          </cell>
          <cell r="AX396">
            <v>0</v>
          </cell>
          <cell r="AY396" t="str">
            <v>-</v>
          </cell>
          <cell r="AZ396" t="str">
            <v>-</v>
          </cell>
          <cell r="BA396">
            <v>1.2</v>
          </cell>
          <cell r="BB396" t="str">
            <v>-</v>
          </cell>
          <cell r="BC396" t="str">
            <v>-</v>
          </cell>
          <cell r="BD396" t="str">
            <v>-</v>
          </cell>
          <cell r="BE396" t="str">
            <v>Bovespa</v>
          </cell>
          <cell r="BF396" t="str">
            <v>FII - Fundos de Investimento Imobiliário</v>
          </cell>
          <cell r="BG396">
            <v>0.12</v>
          </cell>
        </row>
        <row r="397">
          <cell r="G397" t="str">
            <v>MCLO11</v>
          </cell>
          <cell r="H397" t="str">
            <v>57466934000130</v>
          </cell>
          <cell r="I397" t="str">
            <v>Tradicional</v>
          </cell>
          <cell r="J397" t="str">
            <v>https://fnet.bm</v>
          </cell>
          <cell r="K397">
            <v>88.524590164000003</v>
          </cell>
          <cell r="L397" t="str">
            <v>-</v>
          </cell>
          <cell r="M397">
            <v>1183.8214058000001</v>
          </cell>
          <cell r="N397">
            <v>1228.9579985</v>
          </cell>
          <cell r="O397">
            <v>2437.2003982000001</v>
          </cell>
          <cell r="P397">
            <v>46041</v>
          </cell>
          <cell r="Q397">
            <v>1295039.3154</v>
          </cell>
          <cell r="R397" t="str">
            <v>-</v>
          </cell>
          <cell r="S397" t="str">
            <v>-</v>
          </cell>
          <cell r="T397">
            <v>10.39</v>
          </cell>
          <cell r="U397">
            <v>10.682080757</v>
          </cell>
          <cell r="V397">
            <v>97.265694164999999</v>
          </cell>
          <cell r="W397">
            <v>45988</v>
          </cell>
          <cell r="X397">
            <v>9.0061433552000008</v>
          </cell>
          <cell r="Y397">
            <v>115.36569639</v>
          </cell>
          <cell r="Z397">
            <v>45693</v>
          </cell>
          <cell r="AA397">
            <v>0.75535221001999997</v>
          </cell>
          <cell r="AB397">
            <v>46022</v>
          </cell>
          <cell r="AC397">
            <v>124642.86</v>
          </cell>
          <cell r="AD397">
            <v>1714484.0489000001</v>
          </cell>
          <cell r="AE397">
            <v>13.755172569999999</v>
          </cell>
          <cell r="AF397">
            <v>46028</v>
          </cell>
          <cell r="AG397">
            <v>10.875907076000001</v>
          </cell>
          <cell r="AH397">
            <v>1.0875907076</v>
          </cell>
          <cell r="AI397">
            <v>9.4868989599999995E-2</v>
          </cell>
          <cell r="AJ397">
            <v>3.9000000000999999</v>
          </cell>
          <cell r="AK397">
            <v>3.7928937076000002</v>
          </cell>
          <cell r="AL397">
            <v>5.4252790282000003</v>
          </cell>
          <cell r="AM397">
            <v>4.7198656874999996</v>
          </cell>
          <cell r="AN397">
            <v>15.365696393</v>
          </cell>
          <cell r="AO397">
            <v>5.4252790282000003</v>
          </cell>
          <cell r="AP397">
            <v>-10.005563473</v>
          </cell>
          <cell r="AQ397">
            <v>2.3645320197999999</v>
          </cell>
          <cell r="AR397">
            <v>10.15</v>
          </cell>
          <cell r="AS397" t="str">
            <v>-</v>
          </cell>
          <cell r="AT397" t="str">
            <v>-</v>
          </cell>
          <cell r="AU397">
            <v>5.4252790282000003</v>
          </cell>
          <cell r="AV397">
            <v>4.4168850154000001</v>
          </cell>
          <cell r="AW397">
            <v>5.4956795824000002</v>
          </cell>
          <cell r="AX397">
            <v>-5.7055957062999996</v>
          </cell>
          <cell r="AY397">
            <v>9</v>
          </cell>
          <cell r="AZ397">
            <v>5</v>
          </cell>
          <cell r="BA397">
            <v>0.95345718190999995</v>
          </cell>
          <cell r="BB397">
            <v>0.14715865216999999</v>
          </cell>
          <cell r="BC397">
            <v>0.25764359457000002</v>
          </cell>
          <cell r="BD397">
            <v>3.5484714053000001E-2</v>
          </cell>
          <cell r="BE397" t="str">
            <v>Bovespa</v>
          </cell>
          <cell r="BF397" t="str">
            <v>FII - Fundos de Investimento Imobiliário</v>
          </cell>
          <cell r="BG397">
            <v>9.4868989599999995E-2</v>
          </cell>
        </row>
        <row r="398">
          <cell r="G398" t="str">
            <v>MCEM11</v>
          </cell>
          <cell r="H398" t="str">
            <v>46157247000117</v>
          </cell>
          <cell r="I398" t="str">
            <v>Tradicional</v>
          </cell>
          <cell r="J398" t="str">
            <v>https://fnet.bm</v>
          </cell>
          <cell r="K398">
            <v>88.524590164000003</v>
          </cell>
          <cell r="L398" t="str">
            <v>-</v>
          </cell>
          <cell r="M398">
            <v>110.22638108</v>
          </cell>
          <cell r="N398">
            <v>64.775825573999995</v>
          </cell>
          <cell r="O398">
            <v>17.749112941</v>
          </cell>
          <cell r="P398">
            <v>46041</v>
          </cell>
          <cell r="Q398">
            <v>214027.64499999999</v>
          </cell>
          <cell r="R398">
            <v>157489.74</v>
          </cell>
          <cell r="S398">
            <v>56537.904999999999</v>
          </cell>
          <cell r="T398">
            <v>65</v>
          </cell>
          <cell r="U398">
            <v>111.44491882</v>
          </cell>
          <cell r="V398">
            <v>58.324776655000001</v>
          </cell>
          <cell r="W398">
            <v>45756</v>
          </cell>
          <cell r="X398">
            <v>57.514302880999999</v>
          </cell>
          <cell r="Y398">
            <v>113.01536616</v>
          </cell>
          <cell r="Z398">
            <v>45848</v>
          </cell>
          <cell r="AA398">
            <v>1.8589508659</v>
          </cell>
          <cell r="AB398">
            <v>46022</v>
          </cell>
          <cell r="AC398">
            <v>3292.7330000000002</v>
          </cell>
          <cell r="AD398">
            <v>115133.5675</v>
          </cell>
          <cell r="AE398">
            <v>34.965959128999998</v>
          </cell>
          <cell r="AF398">
            <v>46021</v>
          </cell>
          <cell r="AG398">
            <v>4.3944954127999996</v>
          </cell>
          <cell r="AH398">
            <v>4.79</v>
          </cell>
          <cell r="AI398">
            <v>0.67</v>
          </cell>
          <cell r="AJ398">
            <v>-1.8719806763</v>
          </cell>
          <cell r="AK398" t="str">
            <v>-</v>
          </cell>
          <cell r="AL398">
            <v>7.4472462413000002</v>
          </cell>
          <cell r="AM398">
            <v>1.9714083091000001</v>
          </cell>
          <cell r="AN398">
            <v>-35.789236709999997</v>
          </cell>
          <cell r="AO398">
            <v>0.26222427896</v>
          </cell>
          <cell r="AP398">
            <v>-61.160496577000004</v>
          </cell>
          <cell r="AQ398">
            <v>-1.9015997585</v>
          </cell>
          <cell r="AR398" t="str">
            <v>-</v>
          </cell>
          <cell r="AS398" t="str">
            <v>-</v>
          </cell>
          <cell r="AT398" t="str">
            <v>-</v>
          </cell>
          <cell r="AU398">
            <v>0.26222427896</v>
          </cell>
          <cell r="AV398">
            <v>-0.74616973378999996</v>
          </cell>
          <cell r="AW398">
            <v>5.9356299531000003</v>
          </cell>
          <cell r="AX398">
            <v>-40.957398492000003</v>
          </cell>
          <cell r="AY398">
            <v>8</v>
          </cell>
          <cell r="AZ398">
            <v>4</v>
          </cell>
          <cell r="BA398">
            <v>1.0962041885</v>
          </cell>
          <cell r="BB398" t="str">
            <v>-</v>
          </cell>
          <cell r="BC398" t="str">
            <v>-</v>
          </cell>
          <cell r="BD398" t="str">
            <v>-</v>
          </cell>
          <cell r="BE398" t="str">
            <v>Bovespa</v>
          </cell>
          <cell r="BF398" t="str">
            <v>FII - Fundos de Investimento Imobiliário</v>
          </cell>
          <cell r="BG398">
            <v>0.67</v>
          </cell>
        </row>
        <row r="399">
          <cell r="G399" t="str">
            <v>MFAI11</v>
          </cell>
          <cell r="H399" t="str">
            <v>32397369000176</v>
          </cell>
          <cell r="I399" t="str">
            <v>Tradicional</v>
          </cell>
          <cell r="J399" t="str">
            <v>https://fnet.bm</v>
          </cell>
          <cell r="K399">
            <v>0</v>
          </cell>
          <cell r="L399" t="str">
            <v>-</v>
          </cell>
          <cell r="M399">
            <v>0</v>
          </cell>
          <cell r="N399">
            <v>0</v>
          </cell>
          <cell r="O399">
            <v>0</v>
          </cell>
          <cell r="P399">
            <v>45575</v>
          </cell>
          <cell r="Q399">
            <v>0</v>
          </cell>
          <cell r="R399">
            <v>0</v>
          </cell>
          <cell r="S399">
            <v>0</v>
          </cell>
          <cell r="T399" t="str">
            <v>-</v>
          </cell>
          <cell r="U399" t="str">
            <v>-</v>
          </cell>
          <cell r="V399" t="str">
            <v>-</v>
          </cell>
          <cell r="W399" t="str">
            <v>-</v>
          </cell>
          <cell r="X399" t="str">
            <v>-</v>
          </cell>
          <cell r="Y399" t="str">
            <v>-</v>
          </cell>
          <cell r="Z399" t="str">
            <v>-</v>
          </cell>
          <cell r="AA399" t="str">
            <v>-</v>
          </cell>
          <cell r="AB399">
            <v>45716</v>
          </cell>
          <cell r="AC399">
            <v>0</v>
          </cell>
          <cell r="AD399">
            <v>0</v>
          </cell>
          <cell r="AE399" t="str">
            <v>-</v>
          </cell>
          <cell r="AF399">
            <v>45534</v>
          </cell>
          <cell r="AG399" t="str">
            <v>-</v>
          </cell>
          <cell r="AH399">
            <v>0</v>
          </cell>
          <cell r="AI399">
            <v>0</v>
          </cell>
          <cell r="AJ399" t="str">
            <v>-</v>
          </cell>
          <cell r="AK399" t="str">
            <v>-</v>
          </cell>
          <cell r="AL399" t="str">
            <v>-</v>
          </cell>
          <cell r="AM399" t="str">
            <v>-</v>
          </cell>
          <cell r="AN399" t="str">
            <v>-</v>
          </cell>
          <cell r="AO399" t="str">
            <v>-</v>
          </cell>
          <cell r="AP399" t="str">
            <v>-</v>
          </cell>
          <cell r="AQ399" t="str">
            <v>-</v>
          </cell>
          <cell r="AR399" t="str">
            <v>-</v>
          </cell>
          <cell r="AS399" t="str">
            <v>-</v>
          </cell>
          <cell r="AT399" t="str">
            <v>-</v>
          </cell>
          <cell r="AU399" t="str">
            <v>-</v>
          </cell>
          <cell r="AV399" t="str">
            <v>-</v>
          </cell>
          <cell r="AW399" t="str">
            <v>-</v>
          </cell>
          <cell r="AX399" t="str">
            <v>-</v>
          </cell>
          <cell r="AY399" t="str">
            <v>-</v>
          </cell>
          <cell r="AZ399" t="str">
            <v>-</v>
          </cell>
          <cell r="BA399">
            <v>0</v>
          </cell>
          <cell r="BB399" t="str">
            <v>-</v>
          </cell>
          <cell r="BC399" t="str">
            <v>-</v>
          </cell>
          <cell r="BD399" t="str">
            <v>-</v>
          </cell>
          <cell r="BE399" t="str">
            <v>Bovespa</v>
          </cell>
          <cell r="BF399" t="str">
            <v>FII - Fundos de Investimento Imobiliário</v>
          </cell>
          <cell r="BG399">
            <v>0</v>
          </cell>
        </row>
        <row r="400">
          <cell r="G400" t="str">
            <v>MFCR11</v>
          </cell>
          <cell r="H400" t="str">
            <v>45403337000188</v>
          </cell>
          <cell r="I400" t="str">
            <v>Tradicional</v>
          </cell>
          <cell r="J400" t="str">
            <v>https://fnet.bm</v>
          </cell>
          <cell r="K400">
            <v>0</v>
          </cell>
          <cell r="L400" t="str">
            <v>-</v>
          </cell>
          <cell r="M400">
            <v>0</v>
          </cell>
          <cell r="N400">
            <v>0</v>
          </cell>
          <cell r="O400">
            <v>0</v>
          </cell>
          <cell r="P400">
            <v>45624</v>
          </cell>
          <cell r="Q400">
            <v>0</v>
          </cell>
          <cell r="R400">
            <v>0</v>
          </cell>
          <cell r="S400">
            <v>0</v>
          </cell>
          <cell r="T400" t="str">
            <v>-</v>
          </cell>
          <cell r="U400" t="str">
            <v>-</v>
          </cell>
          <cell r="V400" t="str">
            <v>-</v>
          </cell>
          <cell r="W400" t="str">
            <v>-</v>
          </cell>
          <cell r="X400" t="str">
            <v>-</v>
          </cell>
          <cell r="Y400" t="str">
            <v>-</v>
          </cell>
          <cell r="Z400" t="str">
            <v>-</v>
          </cell>
          <cell r="AA400" t="str">
            <v>-</v>
          </cell>
          <cell r="AB400">
            <v>45716</v>
          </cell>
          <cell r="AC400">
            <v>0</v>
          </cell>
          <cell r="AD400">
            <v>0</v>
          </cell>
          <cell r="AE400" t="str">
            <v>-</v>
          </cell>
          <cell r="AF400">
            <v>45625</v>
          </cell>
          <cell r="AG400" t="str">
            <v>-</v>
          </cell>
          <cell r="AH400">
            <v>0</v>
          </cell>
          <cell r="AI400">
            <v>0</v>
          </cell>
          <cell r="AJ400" t="str">
            <v>-</v>
          </cell>
          <cell r="AK400" t="str">
            <v>-</v>
          </cell>
          <cell r="AL400" t="str">
            <v>-</v>
          </cell>
          <cell r="AM400" t="str">
            <v>-</v>
          </cell>
          <cell r="AN400" t="str">
            <v>-</v>
          </cell>
          <cell r="AO400" t="str">
            <v>-</v>
          </cell>
          <cell r="AP400" t="str">
            <v>-</v>
          </cell>
          <cell r="AQ400" t="str">
            <v>-</v>
          </cell>
          <cell r="AR400" t="str">
            <v>-</v>
          </cell>
          <cell r="AS400" t="str">
            <v>-</v>
          </cell>
          <cell r="AT400" t="str">
            <v>-</v>
          </cell>
          <cell r="AU400" t="str">
            <v>-</v>
          </cell>
          <cell r="AV400" t="str">
            <v>-</v>
          </cell>
          <cell r="AW400" t="str">
            <v>-</v>
          </cell>
          <cell r="AX400" t="str">
            <v>-</v>
          </cell>
          <cell r="AY400" t="str">
            <v>-</v>
          </cell>
          <cell r="AZ400" t="str">
            <v>-</v>
          </cell>
          <cell r="BA400">
            <v>1.2900703675</v>
          </cell>
          <cell r="BB400" t="str">
            <v>-</v>
          </cell>
          <cell r="BC400" t="str">
            <v>-</v>
          </cell>
          <cell r="BD400" t="str">
            <v>-</v>
          </cell>
          <cell r="BE400" t="str">
            <v>Bovespa</v>
          </cell>
          <cell r="BF400" t="str">
            <v>FII - Fundos de Investimento Imobiliário</v>
          </cell>
          <cell r="BG400">
            <v>0</v>
          </cell>
        </row>
        <row r="401">
          <cell r="G401" t="str">
            <v>SHOP11</v>
          </cell>
          <cell r="H401" t="str">
            <v>22459737000100</v>
          </cell>
          <cell r="I401" t="str">
            <v>Tradicional</v>
          </cell>
          <cell r="J401" t="str">
            <v>https://fnet.bm</v>
          </cell>
          <cell r="K401">
            <v>34.426229507999999</v>
          </cell>
          <cell r="L401" t="str">
            <v>-</v>
          </cell>
          <cell r="M401">
            <v>61.671251320000003</v>
          </cell>
          <cell r="N401">
            <v>6.8661475410000006E-2</v>
          </cell>
          <cell r="O401">
            <v>3.5529411764999998E-2</v>
          </cell>
          <cell r="P401">
            <v>46028</v>
          </cell>
          <cell r="Q401">
            <v>129345.8351</v>
          </cell>
          <cell r="R401">
            <v>107436.26368</v>
          </cell>
          <cell r="S401">
            <v>21909.571424000002</v>
          </cell>
          <cell r="T401" t="str">
            <v>-</v>
          </cell>
          <cell r="U401">
            <v>52.652178413000001</v>
          </cell>
          <cell r="V401" t="str">
            <v>-</v>
          </cell>
          <cell r="W401">
            <v>45702</v>
          </cell>
          <cell r="X401">
            <v>18.185281825000001</v>
          </cell>
          <cell r="Y401" t="str">
            <v>-</v>
          </cell>
          <cell r="Z401">
            <v>45758</v>
          </cell>
          <cell r="AA401">
            <v>1.6702229834</v>
          </cell>
          <cell r="AB401">
            <v>46022</v>
          </cell>
          <cell r="AC401">
            <v>2458.3960000000002</v>
          </cell>
          <cell r="AD401">
            <v>77442.255550000002</v>
          </cell>
          <cell r="AE401">
            <v>31.501131448999999</v>
          </cell>
          <cell r="AF401" t="str">
            <v>-</v>
          </cell>
          <cell r="AG401">
            <v>0</v>
          </cell>
          <cell r="AH401">
            <v>0</v>
          </cell>
          <cell r="AI401">
            <v>0</v>
          </cell>
          <cell r="AJ401" t="str">
            <v>-</v>
          </cell>
          <cell r="AK401" t="str">
            <v>-</v>
          </cell>
          <cell r="AL401" t="str">
            <v>-</v>
          </cell>
          <cell r="AM401" t="str">
            <v>-</v>
          </cell>
          <cell r="AN401" t="str">
            <v>-</v>
          </cell>
          <cell r="AO401" t="str">
            <v>-</v>
          </cell>
          <cell r="AP401" t="str">
            <v>-</v>
          </cell>
          <cell r="AQ401" t="str">
            <v>-</v>
          </cell>
          <cell r="AR401" t="str">
            <v>-</v>
          </cell>
          <cell r="AS401" t="str">
            <v>-</v>
          </cell>
          <cell r="AT401" t="str">
            <v>-</v>
          </cell>
          <cell r="AU401" t="str">
            <v>-</v>
          </cell>
          <cell r="AV401" t="str">
            <v>-</v>
          </cell>
          <cell r="AW401">
            <v>56.946826758</v>
          </cell>
          <cell r="AX401">
            <v>-8.6956521737999992</v>
          </cell>
          <cell r="AY401" t="str">
            <v>-</v>
          </cell>
          <cell r="AZ401" t="str">
            <v>-</v>
          </cell>
          <cell r="BA401">
            <v>0</v>
          </cell>
          <cell r="BB401" t="str">
            <v>-</v>
          </cell>
          <cell r="BC401" t="str">
            <v>-</v>
          </cell>
          <cell r="BD401" t="str">
            <v>-</v>
          </cell>
          <cell r="BE401" t="str">
            <v>Bovespa</v>
          </cell>
          <cell r="BF401" t="str">
            <v>FII - Fundos de Investimento Imobiliário</v>
          </cell>
          <cell r="BG401">
            <v>0</v>
          </cell>
        </row>
        <row r="402">
          <cell r="G402" t="str">
            <v>NCRI11</v>
          </cell>
          <cell r="H402" t="str">
            <v>40041603000156</v>
          </cell>
          <cell r="I402" t="str">
            <v>Tradicional</v>
          </cell>
          <cell r="J402" t="str">
            <v>https://fnet.bm</v>
          </cell>
          <cell r="K402">
            <v>100</v>
          </cell>
          <cell r="L402" t="str">
            <v>-</v>
          </cell>
          <cell r="M402">
            <v>10.813816040000001</v>
          </cell>
          <cell r="N402">
            <v>18.534508851999998</v>
          </cell>
          <cell r="O402">
            <v>55.725580588</v>
          </cell>
          <cell r="P402">
            <v>46041</v>
          </cell>
          <cell r="Q402">
            <v>35352.491049999997</v>
          </cell>
          <cell r="R402">
            <v>32508.491770000001</v>
          </cell>
          <cell r="S402">
            <v>2843.99928</v>
          </cell>
          <cell r="T402">
            <v>8.9499999999999993</v>
          </cell>
          <cell r="U402">
            <v>9.2063251669999993</v>
          </cell>
          <cell r="V402">
            <v>97.215771087999997</v>
          </cell>
          <cell r="W402">
            <v>46027</v>
          </cell>
          <cell r="X402">
            <v>6.5698184842999998</v>
          </cell>
          <cell r="Y402">
            <v>136.22903009000001</v>
          </cell>
          <cell r="Z402">
            <v>45684</v>
          </cell>
          <cell r="AA402">
            <v>0.89522958497000005</v>
          </cell>
          <cell r="AB402">
            <v>46022</v>
          </cell>
          <cell r="AC402">
            <v>3949.9989999999998</v>
          </cell>
          <cell r="AD402">
            <v>39489.860079999999</v>
          </cell>
          <cell r="AE402">
            <v>9.9974354626000004</v>
          </cell>
          <cell r="AF402">
            <v>46029</v>
          </cell>
          <cell r="AG402">
            <v>15.103280679999999</v>
          </cell>
          <cell r="AH402">
            <v>1.2430000000000001</v>
          </cell>
          <cell r="AI402">
            <v>0.1</v>
          </cell>
          <cell r="AJ402">
            <v>1.2443438914</v>
          </cell>
          <cell r="AK402">
            <v>1.1372375990000001</v>
          </cell>
          <cell r="AL402">
            <v>4.9975439478999997</v>
          </cell>
          <cell r="AM402">
            <v>9.6555656030999994</v>
          </cell>
          <cell r="AN402">
            <v>25.800805431000001</v>
          </cell>
          <cell r="AO402">
            <v>-1.6218664317</v>
          </cell>
          <cell r="AP402">
            <v>0.42954556429000001</v>
          </cell>
          <cell r="AQ402">
            <v>-0.55555555555000002</v>
          </cell>
          <cell r="AR402">
            <v>9</v>
          </cell>
          <cell r="AS402" t="str">
            <v>-</v>
          </cell>
          <cell r="AT402" t="str">
            <v>-</v>
          </cell>
          <cell r="AU402">
            <v>-1.6218664317</v>
          </cell>
          <cell r="AV402">
            <v>-2.6302604444000002</v>
          </cell>
          <cell r="AW402">
            <v>10.348392976</v>
          </cell>
          <cell r="AX402">
            <v>-5.5638149299000004</v>
          </cell>
          <cell r="AY402">
            <v>9</v>
          </cell>
          <cell r="AZ402">
            <v>7</v>
          </cell>
          <cell r="BA402">
            <v>1.1600928074000001</v>
          </cell>
          <cell r="BB402">
            <v>1.0329500283999999</v>
          </cell>
          <cell r="BC402">
            <v>0.52310876334</v>
          </cell>
          <cell r="BD402">
            <v>15.908098138</v>
          </cell>
          <cell r="BE402" t="str">
            <v>Bovespa</v>
          </cell>
          <cell r="BF402" t="str">
            <v>FII - Fundos de Investimento Imobiliário</v>
          </cell>
          <cell r="BG402">
            <v>0.1</v>
          </cell>
        </row>
        <row r="403">
          <cell r="G403" t="str">
            <v>APTO11</v>
          </cell>
          <cell r="H403" t="str">
            <v>42432327000182</v>
          </cell>
          <cell r="I403" t="str">
            <v>Tradicional</v>
          </cell>
          <cell r="J403" t="str">
            <v>https://fnet.bm</v>
          </cell>
          <cell r="K403">
            <v>100</v>
          </cell>
          <cell r="L403" t="str">
            <v>-</v>
          </cell>
          <cell r="M403">
            <v>23.98875992</v>
          </cell>
          <cell r="N403">
            <v>34.002825901999998</v>
          </cell>
          <cell r="O403">
            <v>71.460599999999999</v>
          </cell>
          <cell r="P403">
            <v>46041</v>
          </cell>
          <cell r="Q403">
            <v>39572.907659999997</v>
          </cell>
          <cell r="R403">
            <v>40633.719870000001</v>
          </cell>
          <cell r="S403">
            <v>-1060.8122100000001</v>
          </cell>
          <cell r="T403">
            <v>8.58</v>
          </cell>
          <cell r="U403">
            <v>8.6</v>
          </cell>
          <cell r="V403">
            <v>99.767441860000005</v>
          </cell>
          <cell r="W403">
            <v>46038</v>
          </cell>
          <cell r="X403">
            <v>7.3402948908000001</v>
          </cell>
          <cell r="Y403">
            <v>116.88903685</v>
          </cell>
          <cell r="Z403">
            <v>45700</v>
          </cell>
          <cell r="AA403">
            <v>0.87899918474000005</v>
          </cell>
          <cell r="AB403">
            <v>46022</v>
          </cell>
          <cell r="AC403">
            <v>4612.2269999999999</v>
          </cell>
          <cell r="AD403">
            <v>45020.414519999998</v>
          </cell>
          <cell r="AE403">
            <v>9.7611012034000009</v>
          </cell>
          <cell r="AF403">
            <v>46021</v>
          </cell>
          <cell r="AG403">
            <v>12.326901248</v>
          </cell>
          <cell r="AH403">
            <v>1.0860000000000001</v>
          </cell>
          <cell r="AI403">
            <v>0.09</v>
          </cell>
          <cell r="AJ403">
            <v>-0.23255813957999999</v>
          </cell>
          <cell r="AK403">
            <v>-0.33966443207000002</v>
          </cell>
          <cell r="AL403">
            <v>3.4862526416000001</v>
          </cell>
          <cell r="AM403">
            <v>5.1047070702999999</v>
          </cell>
          <cell r="AN403">
            <v>10.745361923999999</v>
          </cell>
          <cell r="AO403">
            <v>2.3866348449000001</v>
          </cell>
          <cell r="AP403">
            <v>-14.625897942</v>
          </cell>
          <cell r="AQ403">
            <v>0.70422535209000003</v>
          </cell>
          <cell r="AR403">
            <v>8.52</v>
          </cell>
          <cell r="AS403" t="str">
            <v>-</v>
          </cell>
          <cell r="AT403" t="str">
            <v>-</v>
          </cell>
          <cell r="AU403">
            <v>2.3866348449000001</v>
          </cell>
          <cell r="AV403">
            <v>1.3782408320999999</v>
          </cell>
          <cell r="AW403">
            <v>2.3866348449000001</v>
          </cell>
          <cell r="AX403">
            <v>-0.59031877216999995</v>
          </cell>
          <cell r="AY403">
            <v>11</v>
          </cell>
          <cell r="AZ403">
            <v>4</v>
          </cell>
          <cell r="BA403">
            <v>1.0739856802000001</v>
          </cell>
          <cell r="BB403">
            <v>-0.60535678134000004</v>
          </cell>
          <cell r="BC403">
            <v>0.29700459507999999</v>
          </cell>
          <cell r="BD403">
            <v>-8.1721216669000007</v>
          </cell>
          <cell r="BE403" t="str">
            <v>Bovespa</v>
          </cell>
          <cell r="BF403" t="str">
            <v>FII - Fundos de Investimento Imobiliário</v>
          </cell>
          <cell r="BG403">
            <v>0.09</v>
          </cell>
        </row>
        <row r="404">
          <cell r="G404" t="str">
            <v>EAGL11</v>
          </cell>
          <cell r="H404" t="str">
            <v>54422883000157</v>
          </cell>
          <cell r="I404" t="str">
            <v>Tradicional</v>
          </cell>
          <cell r="J404" t="str">
            <v>https://fnet.bm</v>
          </cell>
          <cell r="K404">
            <v>0</v>
          </cell>
          <cell r="L404" t="str">
            <v>-</v>
          </cell>
          <cell r="M404" t="str">
            <v>-</v>
          </cell>
          <cell r="N404">
            <v>0</v>
          </cell>
          <cell r="O404">
            <v>0</v>
          </cell>
          <cell r="P404">
            <v>45758</v>
          </cell>
          <cell r="Q404" t="str">
            <v>-</v>
          </cell>
          <cell r="R404" t="str">
            <v>-</v>
          </cell>
          <cell r="S404" t="str">
            <v>-</v>
          </cell>
          <cell r="T404" t="str">
            <v>-</v>
          </cell>
          <cell r="U404" t="str">
            <v>-</v>
          </cell>
          <cell r="V404" t="str">
            <v>-</v>
          </cell>
          <cell r="W404" t="str">
            <v>-</v>
          </cell>
          <cell r="X404" t="str">
            <v>-</v>
          </cell>
          <cell r="Y404" t="str">
            <v>-</v>
          </cell>
          <cell r="Z404" t="str">
            <v>-</v>
          </cell>
          <cell r="AA404" t="str">
            <v>-</v>
          </cell>
          <cell r="AB404">
            <v>46022</v>
          </cell>
          <cell r="AC404">
            <v>1858.798</v>
          </cell>
          <cell r="AD404">
            <v>174179.20741</v>
          </cell>
          <cell r="AE404">
            <v>93.705290950999995</v>
          </cell>
          <cell r="AF404" t="str">
            <v>-</v>
          </cell>
          <cell r="AG404" t="str">
            <v>-</v>
          </cell>
          <cell r="AH404" t="str">
            <v>-</v>
          </cell>
          <cell r="AI404">
            <v>0</v>
          </cell>
          <cell r="AJ404" t="str">
            <v>-</v>
          </cell>
          <cell r="AK404" t="str">
            <v>-</v>
          </cell>
          <cell r="AL404" t="str">
            <v>-</v>
          </cell>
          <cell r="AM404" t="str">
            <v>-</v>
          </cell>
          <cell r="AN404" t="str">
            <v>-</v>
          </cell>
          <cell r="AO404" t="str">
            <v>-</v>
          </cell>
          <cell r="AP404" t="str">
            <v>-</v>
          </cell>
          <cell r="AQ404" t="str">
            <v>-</v>
          </cell>
          <cell r="AR404" t="str">
            <v>-</v>
          </cell>
          <cell r="AS404" t="str">
            <v>-</v>
          </cell>
          <cell r="AT404" t="str">
            <v>-</v>
          </cell>
          <cell r="AU404" t="str">
            <v>-</v>
          </cell>
          <cell r="AV404" t="str">
            <v>-</v>
          </cell>
          <cell r="AW404" t="str">
            <v>-</v>
          </cell>
          <cell r="AX404" t="str">
            <v>-</v>
          </cell>
          <cell r="AY404" t="str">
            <v>-</v>
          </cell>
          <cell r="AZ404" t="str">
            <v>-</v>
          </cell>
          <cell r="BA404" t="str">
            <v>-</v>
          </cell>
          <cell r="BB404" t="str">
            <v>-</v>
          </cell>
          <cell r="BC404" t="str">
            <v>-</v>
          </cell>
          <cell r="BD404" t="str">
            <v>-</v>
          </cell>
          <cell r="BE404" t="str">
            <v>Bovespa</v>
          </cell>
          <cell r="BF404" t="str">
            <v>FII - Fundos de Investimento Imobiliário</v>
          </cell>
          <cell r="BG404">
            <v>0</v>
          </cell>
        </row>
        <row r="405">
          <cell r="G405" t="str">
            <v>NEWL11</v>
          </cell>
          <cell r="H405" t="str">
            <v>32527626000147</v>
          </cell>
          <cell r="I405" t="str">
            <v>Tradicional</v>
          </cell>
          <cell r="J405" t="str">
            <v>https://fnet.bm</v>
          </cell>
          <cell r="K405">
            <v>100</v>
          </cell>
          <cell r="L405" t="str">
            <v>-</v>
          </cell>
          <cell r="M405">
            <v>560.94896068000003</v>
          </cell>
          <cell r="N405">
            <v>864.88575361000005</v>
          </cell>
          <cell r="O405">
            <v>1275.7799500000001</v>
          </cell>
          <cell r="P405">
            <v>46041</v>
          </cell>
          <cell r="Q405">
            <v>320362.00199999998</v>
          </cell>
          <cell r="R405">
            <v>262301.05719999998</v>
          </cell>
          <cell r="S405">
            <v>58060.944799999997</v>
          </cell>
          <cell r="T405">
            <v>114</v>
          </cell>
          <cell r="U405">
            <v>114.5</v>
          </cell>
          <cell r="V405">
            <v>99.563318777000006</v>
          </cell>
          <cell r="W405">
            <v>46036</v>
          </cell>
          <cell r="X405">
            <v>80.287305551000003</v>
          </cell>
          <cell r="Y405">
            <v>141.99006831</v>
          </cell>
          <cell r="Z405">
            <v>45692</v>
          </cell>
          <cell r="AA405">
            <v>0.87368751424000002</v>
          </cell>
          <cell r="AB405">
            <v>46022</v>
          </cell>
          <cell r="AC405">
            <v>2810.1930000000002</v>
          </cell>
          <cell r="AD405">
            <v>366678.01334</v>
          </cell>
          <cell r="AE405">
            <v>130.48143431</v>
          </cell>
          <cell r="AF405">
            <v>46021</v>
          </cell>
          <cell r="AG405">
            <v>12.384532760000001</v>
          </cell>
          <cell r="AH405">
            <v>11.53</v>
          </cell>
          <cell r="AI405">
            <v>1.08</v>
          </cell>
          <cell r="AJ405">
            <v>8.7726994025000005E-3</v>
          </cell>
          <cell r="AK405">
            <v>-9.8333593087000001E-2</v>
          </cell>
          <cell r="AL405">
            <v>3.7702732056000001</v>
          </cell>
          <cell r="AM405">
            <v>12.645536541</v>
          </cell>
          <cell r="AN405">
            <v>37.104451679</v>
          </cell>
          <cell r="AO405">
            <v>0.11416527613000001</v>
          </cell>
          <cell r="AP405">
            <v>11.733191811999999</v>
          </cell>
          <cell r="AQ405">
            <v>-0.41928721175</v>
          </cell>
          <cell r="AR405">
            <v>114.48</v>
          </cell>
          <cell r="AS405">
            <v>88.773871177000004</v>
          </cell>
          <cell r="AT405">
            <v>55.731970468999997</v>
          </cell>
          <cell r="AU405">
            <v>0.11416527613000001</v>
          </cell>
          <cell r="AV405">
            <v>-0.89422873662000002</v>
          </cell>
          <cell r="AW405">
            <v>7.3797290985000004</v>
          </cell>
          <cell r="AX405">
            <v>-3.0563002681000002</v>
          </cell>
          <cell r="AY405">
            <v>10</v>
          </cell>
          <cell r="AZ405">
            <v>8</v>
          </cell>
          <cell r="BA405">
            <v>0.97385031560000002</v>
          </cell>
          <cell r="BB405">
            <v>1.9762260632999999</v>
          </cell>
          <cell r="BC405">
            <v>0.85831685508</v>
          </cell>
          <cell r="BD405">
            <v>13.037341143000001</v>
          </cell>
          <cell r="BE405" t="str">
            <v>Bovespa</v>
          </cell>
          <cell r="BF405" t="str">
            <v>FII - Fundos de Investimento Imobiliário</v>
          </cell>
          <cell r="BG405">
            <v>1.08</v>
          </cell>
        </row>
        <row r="406">
          <cell r="G406" t="str">
            <v>NEWU11</v>
          </cell>
          <cell r="H406" t="str">
            <v>14793782000178</v>
          </cell>
          <cell r="I406" t="str">
            <v>Tradicional</v>
          </cell>
          <cell r="J406" t="str">
            <v>https://fnet.bm</v>
          </cell>
          <cell r="K406">
            <v>80.327868851999995</v>
          </cell>
          <cell r="L406" t="str">
            <v>-</v>
          </cell>
          <cell r="M406">
            <v>259.84764564</v>
          </cell>
          <cell r="N406">
            <v>135.56208229000001</v>
          </cell>
          <cell r="O406">
            <v>16.293096470999998</v>
          </cell>
          <cell r="P406">
            <v>46038</v>
          </cell>
          <cell r="Q406">
            <v>80848.320000000007</v>
          </cell>
          <cell r="R406">
            <v>59285.8</v>
          </cell>
          <cell r="S406">
            <v>21562.52</v>
          </cell>
          <cell r="T406">
            <v>108.96</v>
          </cell>
          <cell r="U406">
            <v>110.95</v>
          </cell>
          <cell r="V406">
            <v>98.206399278999996</v>
          </cell>
          <cell r="W406">
            <v>46029</v>
          </cell>
          <cell r="X406">
            <v>69.301197673999994</v>
          </cell>
          <cell r="Y406">
            <v>157.22671997</v>
          </cell>
          <cell r="Z406">
            <v>45721</v>
          </cell>
          <cell r="AA406">
            <v>1.3232606936</v>
          </cell>
          <cell r="AB406">
            <v>46022</v>
          </cell>
          <cell r="AC406">
            <v>742</v>
          </cell>
          <cell r="AD406">
            <v>61097.802109999997</v>
          </cell>
          <cell r="AE406">
            <v>82.342051361000003</v>
          </cell>
          <cell r="AF406">
            <v>46021</v>
          </cell>
          <cell r="AG406">
            <v>3.2790988736000002</v>
          </cell>
          <cell r="AH406">
            <v>2.62</v>
          </cell>
          <cell r="AI406">
            <v>1.1000000000000001</v>
          </cell>
          <cell r="AJ406" t="str">
            <v>-</v>
          </cell>
          <cell r="AK406" t="str">
            <v>-</v>
          </cell>
          <cell r="AL406">
            <v>4.8700673724000003</v>
          </cell>
          <cell r="AM406">
            <v>11.840864529999999</v>
          </cell>
          <cell r="AN406">
            <v>40.173262944999998</v>
          </cell>
          <cell r="AO406">
            <v>4.8700673724000003</v>
          </cell>
          <cell r="AP406">
            <v>14.802003078</v>
          </cell>
          <cell r="AQ406">
            <v>-1.7493237151000001</v>
          </cell>
          <cell r="AR406">
            <v>110.9</v>
          </cell>
          <cell r="AS406">
            <v>176.41027922000001</v>
          </cell>
          <cell r="AT406">
            <v>143.36837851000001</v>
          </cell>
          <cell r="AU406">
            <v>4.8700673724000003</v>
          </cell>
          <cell r="AV406">
            <v>3.8616733596000001</v>
          </cell>
          <cell r="AW406">
            <v>19.286790558</v>
          </cell>
          <cell r="AX406">
            <v>-11.053041254</v>
          </cell>
          <cell r="AY406">
            <v>8</v>
          </cell>
          <cell r="AZ406">
            <v>6</v>
          </cell>
          <cell r="BA406">
            <v>1.0477188304</v>
          </cell>
          <cell r="BB406">
            <v>1.1994442697000001</v>
          </cell>
          <cell r="BC406">
            <v>-0.29417356696000002</v>
          </cell>
          <cell r="BD406">
            <v>39.493136732000004</v>
          </cell>
          <cell r="BE406" t="str">
            <v>Bovespa</v>
          </cell>
          <cell r="BF406" t="str">
            <v>FII - Fundos de Investimento Imobiliário</v>
          </cell>
          <cell r="BG406">
            <v>1.1000000000000001</v>
          </cell>
        </row>
        <row r="407">
          <cell r="G407" t="str">
            <v>NVIF11</v>
          </cell>
          <cell r="H407" t="str">
            <v>22003469000117</v>
          </cell>
          <cell r="I407" t="str">
            <v>Tradicional</v>
          </cell>
          <cell r="J407" t="str">
            <v>https://fnet.bm</v>
          </cell>
          <cell r="K407">
            <v>0</v>
          </cell>
          <cell r="L407" t="str">
            <v>-</v>
          </cell>
          <cell r="M407" t="str">
            <v>-</v>
          </cell>
          <cell r="N407" t="str">
            <v>-</v>
          </cell>
          <cell r="O407" t="str">
            <v>-</v>
          </cell>
          <cell r="P407" t="str">
            <v>-</v>
          </cell>
          <cell r="Q407" t="str">
            <v>-</v>
          </cell>
          <cell r="R407" t="str">
            <v>-</v>
          </cell>
          <cell r="S407" t="str">
            <v>-</v>
          </cell>
          <cell r="T407" t="str">
            <v>-</v>
          </cell>
          <cell r="U407" t="str">
            <v>-</v>
          </cell>
          <cell r="V407" t="str">
            <v>-</v>
          </cell>
          <cell r="W407" t="str">
            <v>-</v>
          </cell>
          <cell r="X407" t="str">
            <v>-</v>
          </cell>
          <cell r="Y407" t="str">
            <v>-</v>
          </cell>
          <cell r="Z407" t="str">
            <v>-</v>
          </cell>
          <cell r="AA407" t="str">
            <v>-</v>
          </cell>
          <cell r="AB407">
            <v>46022</v>
          </cell>
          <cell r="AC407">
            <v>337.4</v>
          </cell>
          <cell r="AD407">
            <v>112493.64648</v>
          </cell>
          <cell r="AE407">
            <v>333.41329721</v>
          </cell>
          <cell r="AF407">
            <v>46021</v>
          </cell>
          <cell r="AG407" t="str">
            <v>-</v>
          </cell>
          <cell r="AH407" t="str">
            <v>-</v>
          </cell>
          <cell r="AI407" t="str">
            <v>-</v>
          </cell>
          <cell r="AJ407" t="str">
            <v>-</v>
          </cell>
          <cell r="AK407" t="str">
            <v>-</v>
          </cell>
          <cell r="AL407" t="str">
            <v>-</v>
          </cell>
          <cell r="AM407" t="str">
            <v>-</v>
          </cell>
          <cell r="AN407" t="str">
            <v>-</v>
          </cell>
          <cell r="AO407" t="str">
            <v>-</v>
          </cell>
          <cell r="AP407" t="str">
            <v>-</v>
          </cell>
          <cell r="AQ407" t="str">
            <v>-</v>
          </cell>
          <cell r="AR407" t="str">
            <v>-</v>
          </cell>
          <cell r="AS407" t="str">
            <v>-</v>
          </cell>
          <cell r="AT407" t="str">
            <v>-</v>
          </cell>
          <cell r="AU407" t="str">
            <v>-</v>
          </cell>
          <cell r="AV407" t="str">
            <v>-</v>
          </cell>
          <cell r="AW407" t="str">
            <v>-</v>
          </cell>
          <cell r="AX407" t="str">
            <v>-</v>
          </cell>
          <cell r="AY407" t="str">
            <v>-</v>
          </cell>
          <cell r="AZ407" t="str">
            <v>-</v>
          </cell>
          <cell r="BA407" t="str">
            <v>-</v>
          </cell>
          <cell r="BB407" t="str">
            <v>-</v>
          </cell>
          <cell r="BC407" t="str">
            <v>-</v>
          </cell>
          <cell r="BD407" t="str">
            <v>-</v>
          </cell>
          <cell r="BE407" t="str">
            <v>Bovespa</v>
          </cell>
          <cell r="BF407" t="str">
            <v>FII - Fundos de Investimento Imobiliário</v>
          </cell>
          <cell r="BG407" t="str">
            <v>-</v>
          </cell>
        </row>
        <row r="408">
          <cell r="G408" t="str">
            <v>OCRE11</v>
          </cell>
          <cell r="H408" t="str">
            <v>44680435000108</v>
          </cell>
          <cell r="I408" t="str">
            <v>Tradicional</v>
          </cell>
          <cell r="J408" t="str">
            <v>https://fnet.bm</v>
          </cell>
          <cell r="K408">
            <v>88.524590164000003</v>
          </cell>
          <cell r="L408" t="str">
            <v>-</v>
          </cell>
          <cell r="M408">
            <v>23.648009080000001</v>
          </cell>
          <cell r="N408">
            <v>31.229287049</v>
          </cell>
          <cell r="O408">
            <v>23.54</v>
          </cell>
          <cell r="P408">
            <v>46041</v>
          </cell>
          <cell r="Q408">
            <v>35107.838000000003</v>
          </cell>
          <cell r="R408">
            <v>40606.656000000003</v>
          </cell>
          <cell r="S408">
            <v>-5498.8180001000001</v>
          </cell>
          <cell r="T408">
            <v>83</v>
          </cell>
          <cell r="U408">
            <v>101.30706542999999</v>
          </cell>
          <cell r="V408">
            <v>81.929132628999994</v>
          </cell>
          <cell r="W408">
            <v>45911</v>
          </cell>
          <cell r="X408">
            <v>65.491037109000004</v>
          </cell>
          <cell r="Y408">
            <v>126.7348994</v>
          </cell>
          <cell r="Z408">
            <v>45860</v>
          </cell>
          <cell r="AA408">
            <v>0.51542973682000004</v>
          </cell>
          <cell r="AB408">
            <v>46022</v>
          </cell>
          <cell r="AC408">
            <v>422.98599999999999</v>
          </cell>
          <cell r="AD408">
            <v>68113.722380000007</v>
          </cell>
          <cell r="AE408">
            <v>161.03067804</v>
          </cell>
          <cell r="AF408">
            <v>46021</v>
          </cell>
          <cell r="AG408">
            <v>7.4637664079999997</v>
          </cell>
          <cell r="AH408">
            <v>7.1652157516999999</v>
          </cell>
          <cell r="AI408">
            <v>0.41885852014000002</v>
          </cell>
          <cell r="AJ408">
            <v>3.75</v>
          </cell>
          <cell r="AK408">
            <v>3.6428937074999999</v>
          </cell>
          <cell r="AL408">
            <v>12.809438800000001</v>
          </cell>
          <cell r="AM408">
            <v>-9.0821005832000008</v>
          </cell>
          <cell r="AN408">
            <v>-5.8755407562000004</v>
          </cell>
          <cell r="AO408">
            <v>14.354773578</v>
          </cell>
          <cell r="AP408">
            <v>-31.246800622999999</v>
          </cell>
          <cell r="AQ408">
            <v>7.7922077922000001</v>
          </cell>
          <cell r="AR408">
            <v>77</v>
          </cell>
          <cell r="AS408" t="str">
            <v>-</v>
          </cell>
          <cell r="AT408" t="str">
            <v>-</v>
          </cell>
          <cell r="AU408">
            <v>14.354773578</v>
          </cell>
          <cell r="AV408">
            <v>13.346379564999999</v>
          </cell>
          <cell r="AW408">
            <v>17.560321271999999</v>
          </cell>
          <cell r="AX408">
            <v>-15.5625175</v>
          </cell>
          <cell r="AY408">
            <v>5</v>
          </cell>
          <cell r="AZ408">
            <v>5</v>
          </cell>
          <cell r="BA408">
            <v>0.56602502722000003</v>
          </cell>
          <cell r="BB408">
            <v>-0.18391555094000001</v>
          </cell>
          <cell r="BC408">
            <v>-0.30984391181999998</v>
          </cell>
          <cell r="BD408">
            <v>-6.0976822071000001</v>
          </cell>
          <cell r="BE408" t="str">
            <v>Bovespa</v>
          </cell>
          <cell r="BF408" t="str">
            <v>FII - Fundos de Investimento Imobiliário</v>
          </cell>
          <cell r="BG408">
            <v>0.41885852014000002</v>
          </cell>
        </row>
        <row r="409">
          <cell r="G409" t="str">
            <v>ONDA11</v>
          </cell>
          <cell r="H409" t="str">
            <v>52966340000175</v>
          </cell>
          <cell r="I409" t="str">
            <v>-</v>
          </cell>
          <cell r="J409" t="str">
            <v>https://fnet.bm</v>
          </cell>
          <cell r="K409">
            <v>100</v>
          </cell>
          <cell r="L409" t="str">
            <v>-</v>
          </cell>
          <cell r="M409" t="str">
            <v>-</v>
          </cell>
          <cell r="N409">
            <v>4.5687754097999997</v>
          </cell>
          <cell r="O409">
            <v>4.1000882353000003</v>
          </cell>
          <cell r="P409">
            <v>46041</v>
          </cell>
          <cell r="Q409">
            <v>9843.7657500000005</v>
          </cell>
          <cell r="R409" t="str">
            <v>-</v>
          </cell>
          <cell r="S409" t="str">
            <v>-</v>
          </cell>
          <cell r="T409">
            <v>9.75</v>
          </cell>
          <cell r="U409" t="str">
            <v>-</v>
          </cell>
          <cell r="V409" t="str">
            <v>-</v>
          </cell>
          <cell r="W409" t="str">
            <v>-</v>
          </cell>
          <cell r="X409" t="str">
            <v>-</v>
          </cell>
          <cell r="Y409" t="str">
            <v>-</v>
          </cell>
          <cell r="Z409" t="str">
            <v>-</v>
          </cell>
          <cell r="AA409">
            <v>0.81973251968000005</v>
          </cell>
          <cell r="AB409">
            <v>46022</v>
          </cell>
          <cell r="AC409">
            <v>1009.617</v>
          </cell>
          <cell r="AD409">
            <v>12008.5095</v>
          </cell>
          <cell r="AE409">
            <v>11.894123712000001</v>
          </cell>
          <cell r="AF409">
            <v>46037</v>
          </cell>
          <cell r="AG409" t="str">
            <v>-</v>
          </cell>
          <cell r="AH409" t="str">
            <v>-</v>
          </cell>
          <cell r="AI409">
            <v>0.16</v>
          </cell>
          <cell r="AJ409">
            <v>3.7234042555000002</v>
          </cell>
          <cell r="AK409">
            <v>3.6162979630000001</v>
          </cell>
          <cell r="AL409">
            <v>0.19021382668</v>
          </cell>
          <cell r="AM409">
            <v>-1.1935415277000001</v>
          </cell>
          <cell r="AN409" t="str">
            <v>-</v>
          </cell>
          <cell r="AO409">
            <v>8.9113711691999997E-2</v>
          </cell>
          <cell r="AP409" t="str">
            <v>-</v>
          </cell>
          <cell r="AQ409">
            <v>6.4252271332999999</v>
          </cell>
          <cell r="AR409">
            <v>9.1613617021000007</v>
          </cell>
          <cell r="AS409" t="str">
            <v>-</v>
          </cell>
          <cell r="AT409" t="str">
            <v>-</v>
          </cell>
          <cell r="AU409">
            <v>8.9113711691999997E-2</v>
          </cell>
          <cell r="AV409">
            <v>-0.91928030106000003</v>
          </cell>
          <cell r="AW409">
            <v>9.2605237633000002</v>
          </cell>
          <cell r="AX409">
            <v>-5.1880653565000001</v>
          </cell>
          <cell r="AY409" t="str">
            <v>-</v>
          </cell>
          <cell r="AZ409" t="str">
            <v>-</v>
          </cell>
          <cell r="BA409">
            <v>1.6161616162000001</v>
          </cell>
          <cell r="BB409" t="str">
            <v>-</v>
          </cell>
          <cell r="BC409" t="str">
            <v>-</v>
          </cell>
          <cell r="BD409" t="str">
            <v>-</v>
          </cell>
          <cell r="BE409" t="str">
            <v>Bovespa</v>
          </cell>
          <cell r="BF409" t="str">
            <v>FII - Fundos de Investimento Imobiliário</v>
          </cell>
          <cell r="BG409">
            <v>0.16</v>
          </cell>
        </row>
        <row r="410">
          <cell r="G410" t="str">
            <v>ARRI11</v>
          </cell>
          <cell r="H410" t="str">
            <v>32006821000121</v>
          </cell>
          <cell r="I410" t="str">
            <v>Tradicional</v>
          </cell>
          <cell r="J410" t="str">
            <v>https://fnet.bm</v>
          </cell>
          <cell r="K410">
            <v>100</v>
          </cell>
          <cell r="L410" t="str">
            <v>-</v>
          </cell>
          <cell r="M410">
            <v>253.97322768000001</v>
          </cell>
          <cell r="N410">
            <v>214.82880098000001</v>
          </cell>
          <cell r="O410">
            <v>222.59098882000001</v>
          </cell>
          <cell r="P410">
            <v>46041</v>
          </cell>
          <cell r="Q410">
            <v>137005.29152999999</v>
          </cell>
          <cell r="R410">
            <v>160634.04074999999</v>
          </cell>
          <cell r="S410">
            <v>-23628.749220000002</v>
          </cell>
          <cell r="T410">
            <v>6.61</v>
          </cell>
          <cell r="U410">
            <v>6.885290178</v>
          </cell>
          <cell r="V410">
            <v>96.001763601999997</v>
          </cell>
          <cell r="W410">
            <v>45716</v>
          </cell>
          <cell r="X410">
            <v>6.1749403725000001</v>
          </cell>
          <cell r="Y410">
            <v>107.04556807</v>
          </cell>
          <cell r="Z410">
            <v>45910</v>
          </cell>
          <cell r="AA410">
            <v>0.79088942985999999</v>
          </cell>
          <cell r="AB410">
            <v>46022</v>
          </cell>
          <cell r="AC410">
            <v>20726.973000000002</v>
          </cell>
          <cell r="AD410">
            <v>173229.38751999999</v>
          </cell>
          <cell r="AE410">
            <v>8.3576790262999996</v>
          </cell>
          <cell r="AF410">
            <v>46021</v>
          </cell>
          <cell r="AG410">
            <v>13.935483871000001</v>
          </cell>
          <cell r="AH410">
            <v>1.08</v>
          </cell>
          <cell r="AI410">
            <v>0.09</v>
          </cell>
          <cell r="AJ410">
            <v>-0.15105740184999999</v>
          </cell>
          <cell r="AK410">
            <v>-0.25816369434000003</v>
          </cell>
          <cell r="AL410">
            <v>2.1037036369000002</v>
          </cell>
          <cell r="AM410">
            <v>4.4686696425000001</v>
          </cell>
          <cell r="AN410">
            <v>-0.59287528101999998</v>
          </cell>
          <cell r="AO410">
            <v>-2.2189349112999999</v>
          </cell>
          <cell r="AP410">
            <v>-25.964135148</v>
          </cell>
          <cell r="AQ410">
            <v>0</v>
          </cell>
          <cell r="AR410">
            <v>6.61</v>
          </cell>
          <cell r="AS410">
            <v>56.613187170000003</v>
          </cell>
          <cell r="AT410">
            <v>23.571286462</v>
          </cell>
          <cell r="AU410">
            <v>-2.2189349112999999</v>
          </cell>
          <cell r="AV410">
            <v>-3.227328924</v>
          </cell>
          <cell r="AW410">
            <v>5.4521276596000003</v>
          </cell>
          <cell r="AX410">
            <v>-2.6785714286000002</v>
          </cell>
          <cell r="AY410">
            <v>4</v>
          </cell>
          <cell r="AZ410">
            <v>4</v>
          </cell>
          <cell r="BA410">
            <v>1.3719512195000001</v>
          </cell>
          <cell r="BB410">
            <v>-1.1430825066000001</v>
          </cell>
          <cell r="BC410">
            <v>0.29016290215000001</v>
          </cell>
          <cell r="BD410">
            <v>-16.966830856000001</v>
          </cell>
          <cell r="BE410" t="str">
            <v>Bovespa</v>
          </cell>
          <cell r="BF410" t="str">
            <v>FII - Fundos de Investimento Imobiliário</v>
          </cell>
          <cell r="BG410">
            <v>0.09</v>
          </cell>
        </row>
        <row r="411">
          <cell r="G411" t="str">
            <v>OBAL15</v>
          </cell>
          <cell r="H411" t="str">
            <v>42273290000197</v>
          </cell>
          <cell r="I411" t="str">
            <v>Tradicional</v>
          </cell>
          <cell r="J411" t="str">
            <v>https://fnet.bm</v>
          </cell>
          <cell r="K411">
            <v>0</v>
          </cell>
          <cell r="L411" t="str">
            <v>-</v>
          </cell>
          <cell r="M411">
            <v>0</v>
          </cell>
          <cell r="N411">
            <v>0</v>
          </cell>
          <cell r="O411">
            <v>0</v>
          </cell>
          <cell r="P411">
            <v>45462</v>
          </cell>
          <cell r="Q411" t="str">
            <v>-</v>
          </cell>
          <cell r="R411" t="str">
            <v>-</v>
          </cell>
          <cell r="S411" t="str">
            <v>-</v>
          </cell>
          <cell r="T411" t="str">
            <v>-</v>
          </cell>
          <cell r="U411" t="str">
            <v>-</v>
          </cell>
          <cell r="V411" t="str">
            <v>-</v>
          </cell>
          <cell r="W411" t="str">
            <v>-</v>
          </cell>
          <cell r="X411" t="str">
            <v>-</v>
          </cell>
          <cell r="Y411" t="str">
            <v>-</v>
          </cell>
          <cell r="Z411" t="str">
            <v>-</v>
          </cell>
          <cell r="AA411" t="str">
            <v>-</v>
          </cell>
          <cell r="AB411">
            <v>46022</v>
          </cell>
          <cell r="AC411">
            <v>141.279</v>
          </cell>
          <cell r="AD411">
            <v>193259.91347</v>
          </cell>
          <cell r="AE411">
            <v>1367.9309272</v>
          </cell>
          <cell r="AF411" t="str">
            <v>-</v>
          </cell>
          <cell r="AG411" t="str">
            <v>-</v>
          </cell>
          <cell r="AH411">
            <v>0</v>
          </cell>
          <cell r="AI411">
            <v>0</v>
          </cell>
          <cell r="AJ411" t="str">
            <v>-</v>
          </cell>
          <cell r="AK411" t="str">
            <v>-</v>
          </cell>
          <cell r="AL411" t="str">
            <v>-</v>
          </cell>
          <cell r="AM411" t="str">
            <v>-</v>
          </cell>
          <cell r="AN411" t="str">
            <v>-</v>
          </cell>
          <cell r="AO411" t="str">
            <v>-</v>
          </cell>
          <cell r="AP411" t="str">
            <v>-</v>
          </cell>
          <cell r="AQ411" t="str">
            <v>-</v>
          </cell>
          <cell r="AR411" t="str">
            <v>-</v>
          </cell>
          <cell r="AS411" t="str">
            <v>-</v>
          </cell>
          <cell r="AT411" t="str">
            <v>-</v>
          </cell>
          <cell r="AU411" t="str">
            <v>-</v>
          </cell>
          <cell r="AV411" t="str">
            <v>-</v>
          </cell>
          <cell r="AW411" t="str">
            <v>-</v>
          </cell>
          <cell r="AX411" t="str">
            <v>-</v>
          </cell>
          <cell r="AY411" t="str">
            <v>-</v>
          </cell>
          <cell r="AZ411" t="str">
            <v>-</v>
          </cell>
          <cell r="BA411" t="str">
            <v>-</v>
          </cell>
          <cell r="BB411" t="str">
            <v>-</v>
          </cell>
          <cell r="BC411" t="str">
            <v>-</v>
          </cell>
          <cell r="BD411" t="str">
            <v>-</v>
          </cell>
          <cell r="BE411" t="str">
            <v>Bovespa</v>
          </cell>
          <cell r="BF411" t="str">
            <v>FII - Fundos de Investimento Imobiliário</v>
          </cell>
          <cell r="BG411">
            <v>0</v>
          </cell>
        </row>
        <row r="412">
          <cell r="G412" t="str">
            <v>OBAL16</v>
          </cell>
          <cell r="H412" t="str">
            <v>42273290000197</v>
          </cell>
          <cell r="I412" t="str">
            <v>Tradicional</v>
          </cell>
          <cell r="J412" t="str">
            <v>https://fnet.bm</v>
          </cell>
          <cell r="K412">
            <v>0</v>
          </cell>
          <cell r="L412" t="str">
            <v>-</v>
          </cell>
          <cell r="M412">
            <v>0</v>
          </cell>
          <cell r="N412">
            <v>0</v>
          </cell>
          <cell r="O412">
            <v>0</v>
          </cell>
          <cell r="P412">
            <v>45462</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v>46022</v>
          </cell>
          <cell r="AC412">
            <v>141.279</v>
          </cell>
          <cell r="AD412">
            <v>193259.91347</v>
          </cell>
          <cell r="AE412">
            <v>1367.9309272</v>
          </cell>
          <cell r="AF412" t="str">
            <v>-</v>
          </cell>
          <cell r="AG412" t="str">
            <v>-</v>
          </cell>
          <cell r="AH412">
            <v>0</v>
          </cell>
          <cell r="AI412">
            <v>0</v>
          </cell>
          <cell r="AJ412" t="str">
            <v>-</v>
          </cell>
          <cell r="AK412" t="str">
            <v>-</v>
          </cell>
          <cell r="AL412" t="str">
            <v>-</v>
          </cell>
          <cell r="AM412" t="str">
            <v>-</v>
          </cell>
          <cell r="AN412" t="str">
            <v>-</v>
          </cell>
          <cell r="AO412" t="str">
            <v>-</v>
          </cell>
          <cell r="AP412" t="str">
            <v>-</v>
          </cell>
          <cell r="AQ412" t="str">
            <v>-</v>
          </cell>
          <cell r="AR412" t="str">
            <v>-</v>
          </cell>
          <cell r="AS412" t="str">
            <v>-</v>
          </cell>
          <cell r="AT412" t="str">
            <v>-</v>
          </cell>
          <cell r="AU412" t="str">
            <v>-</v>
          </cell>
          <cell r="AV412" t="str">
            <v>-</v>
          </cell>
          <cell r="AW412" t="str">
            <v>-</v>
          </cell>
          <cell r="AX412" t="str">
            <v>-</v>
          </cell>
          <cell r="AY412" t="str">
            <v>-</v>
          </cell>
          <cell r="AZ412" t="str">
            <v>-</v>
          </cell>
          <cell r="BA412" t="str">
            <v>-</v>
          </cell>
          <cell r="BB412" t="str">
            <v>-</v>
          </cell>
          <cell r="BC412" t="str">
            <v>-</v>
          </cell>
          <cell r="BD412" t="str">
            <v>-</v>
          </cell>
          <cell r="BE412" t="str">
            <v>Bovespa</v>
          </cell>
          <cell r="BF412" t="str">
            <v>FII - Fundos de Investimento Imobiliário</v>
          </cell>
          <cell r="BG412">
            <v>0</v>
          </cell>
        </row>
        <row r="413">
          <cell r="G413" t="str">
            <v>OBAL11</v>
          </cell>
          <cell r="H413" t="str">
            <v>42273290000197</v>
          </cell>
          <cell r="I413" t="str">
            <v>Tradicional</v>
          </cell>
          <cell r="J413" t="str">
            <v>https://fnet.bm</v>
          </cell>
          <cell r="K413">
            <v>0</v>
          </cell>
          <cell r="L413" t="str">
            <v>-</v>
          </cell>
          <cell r="M413">
            <v>0.42924000000000001</v>
          </cell>
          <cell r="N413">
            <v>0</v>
          </cell>
          <cell r="O413">
            <v>0</v>
          </cell>
          <cell r="P413">
            <v>45884</v>
          </cell>
          <cell r="Q413" t="str">
            <v>-</v>
          </cell>
          <cell r="R413" t="str">
            <v>-</v>
          </cell>
          <cell r="S413" t="str">
            <v>-</v>
          </cell>
          <cell r="T413" t="str">
            <v>-</v>
          </cell>
          <cell r="U413">
            <v>1001.4849566</v>
          </cell>
          <cell r="V413" t="str">
            <v>-</v>
          </cell>
          <cell r="W413">
            <v>45884</v>
          </cell>
          <cell r="X413">
            <v>926.52243113999998</v>
          </cell>
          <cell r="Y413" t="str">
            <v>-</v>
          </cell>
          <cell r="Z413">
            <v>45841</v>
          </cell>
          <cell r="AA413" t="str">
            <v>-</v>
          </cell>
          <cell r="AB413">
            <v>46022</v>
          </cell>
          <cell r="AC413">
            <v>141.279</v>
          </cell>
          <cell r="AD413">
            <v>193259.91347</v>
          </cell>
          <cell r="AE413">
            <v>1367.9309272</v>
          </cell>
          <cell r="AF413">
            <v>46038</v>
          </cell>
          <cell r="AG413" t="str">
            <v>-</v>
          </cell>
          <cell r="AH413">
            <v>247.92047289000001</v>
          </cell>
          <cell r="AI413">
            <v>93.515043390000002</v>
          </cell>
          <cell r="AJ413" t="str">
            <v>-</v>
          </cell>
          <cell r="AK413" t="str">
            <v>-</v>
          </cell>
          <cell r="AL413" t="str">
            <v>-</v>
          </cell>
          <cell r="AM413" t="str">
            <v>-</v>
          </cell>
          <cell r="AN413" t="str">
            <v>-</v>
          </cell>
          <cell r="AO413" t="str">
            <v>-</v>
          </cell>
          <cell r="AP413" t="str">
            <v>-</v>
          </cell>
          <cell r="AQ413" t="str">
            <v>-</v>
          </cell>
          <cell r="AR413" t="str">
            <v>-</v>
          </cell>
          <cell r="AS413" t="str">
            <v>-</v>
          </cell>
          <cell r="AT413" t="str">
            <v>-</v>
          </cell>
          <cell r="AU413" t="str">
            <v>-</v>
          </cell>
          <cell r="AV413" t="str">
            <v>-</v>
          </cell>
          <cell r="AW413">
            <v>8.0907404886999998</v>
          </cell>
          <cell r="AX413">
            <v>8.0907404886999998</v>
          </cell>
          <cell r="AY413" t="str">
            <v>-</v>
          </cell>
          <cell r="AZ413" t="str">
            <v>-</v>
          </cell>
          <cell r="BA413">
            <v>7.4851374429000002</v>
          </cell>
          <cell r="BB413" t="str">
            <v>-</v>
          </cell>
          <cell r="BC413" t="str">
            <v>-</v>
          </cell>
          <cell r="BD413" t="str">
            <v>-</v>
          </cell>
          <cell r="BE413" t="str">
            <v>Bovespa</v>
          </cell>
          <cell r="BF413" t="str">
            <v>FII - Fundos de Investimento Imobiliário</v>
          </cell>
          <cell r="BG413">
            <v>93.515043390000002</v>
          </cell>
        </row>
        <row r="414">
          <cell r="G414" t="str">
            <v>FTCE11</v>
          </cell>
          <cell r="H414" t="str">
            <v>01235622000161</v>
          </cell>
          <cell r="I414" t="str">
            <v>Tradicional</v>
          </cell>
          <cell r="J414" t="str">
            <v>https://fnet.bm</v>
          </cell>
          <cell r="K414">
            <v>0</v>
          </cell>
          <cell r="L414" t="str">
            <v>-</v>
          </cell>
          <cell r="M414">
            <v>83.865937639999999</v>
          </cell>
          <cell r="N414">
            <v>0</v>
          </cell>
          <cell r="O414">
            <v>0</v>
          </cell>
          <cell r="P414">
            <v>45947</v>
          </cell>
          <cell r="Q414" t="str">
            <v>-</v>
          </cell>
          <cell r="R414" t="str">
            <v>-</v>
          </cell>
          <cell r="S414" t="str">
            <v>-</v>
          </cell>
          <cell r="T414" t="str">
            <v>-</v>
          </cell>
          <cell r="U414">
            <v>2862.0912108000002</v>
          </cell>
          <cell r="V414" t="str">
            <v>-</v>
          </cell>
          <cell r="W414">
            <v>45947</v>
          </cell>
          <cell r="X414">
            <v>2785.7902211999999</v>
          </cell>
          <cell r="Y414" t="str">
            <v>-</v>
          </cell>
          <cell r="Z414">
            <v>45854</v>
          </cell>
          <cell r="AA414" t="str">
            <v>-</v>
          </cell>
          <cell r="AB414">
            <v>46022</v>
          </cell>
          <cell r="AC414">
            <v>1324.93</v>
          </cell>
          <cell r="AD414">
            <v>3805210.1057000002</v>
          </cell>
          <cell r="AE414">
            <v>2872.0084121999998</v>
          </cell>
          <cell r="AF414">
            <v>46038</v>
          </cell>
          <cell r="AG414" t="str">
            <v>-</v>
          </cell>
          <cell r="AH414">
            <v>107.04176428</v>
          </cell>
          <cell r="AI414">
            <v>32.568789195999997</v>
          </cell>
          <cell r="AJ414" t="str">
            <v>-</v>
          </cell>
          <cell r="AK414" t="str">
            <v>-</v>
          </cell>
          <cell r="AL414" t="str">
            <v>-</v>
          </cell>
          <cell r="AM414" t="str">
            <v>-</v>
          </cell>
          <cell r="AN414" t="str">
            <v>-</v>
          </cell>
          <cell r="AO414" t="str">
            <v>-</v>
          </cell>
          <cell r="AP414" t="str">
            <v>-</v>
          </cell>
          <cell r="AQ414" t="str">
            <v>-</v>
          </cell>
          <cell r="AR414" t="str">
            <v>-</v>
          </cell>
          <cell r="AS414" t="str">
            <v>-</v>
          </cell>
          <cell r="AT414" t="str">
            <v>-</v>
          </cell>
          <cell r="AU414" t="str">
            <v>-</v>
          </cell>
          <cell r="AV414" t="str">
            <v>-</v>
          </cell>
          <cell r="AW414" t="str">
            <v>-</v>
          </cell>
          <cell r="AX414" t="str">
            <v>-</v>
          </cell>
          <cell r="AY414" t="str">
            <v>-</v>
          </cell>
          <cell r="AZ414" t="str">
            <v>-</v>
          </cell>
          <cell r="BA414" t="str">
            <v>-</v>
          </cell>
          <cell r="BB414" t="str">
            <v>-</v>
          </cell>
          <cell r="BC414" t="str">
            <v>-</v>
          </cell>
          <cell r="BD414" t="str">
            <v>-</v>
          </cell>
          <cell r="BE414" t="str">
            <v>Bovespa</v>
          </cell>
          <cell r="BF414" t="str">
            <v>FII - Fundos de Investimento Imobiliário</v>
          </cell>
          <cell r="BG414">
            <v>32.568789195999997</v>
          </cell>
        </row>
        <row r="415">
          <cell r="G415" t="str">
            <v>OGHY11</v>
          </cell>
          <cell r="H415" t="str">
            <v>47240631000141</v>
          </cell>
          <cell r="I415" t="str">
            <v>Tradicional</v>
          </cell>
          <cell r="J415" t="str">
            <v>https://fnet.bm</v>
          </cell>
          <cell r="K415">
            <v>0</v>
          </cell>
          <cell r="L415" t="str">
            <v>-</v>
          </cell>
          <cell r="M415">
            <v>0</v>
          </cell>
          <cell r="N415">
            <v>0</v>
          </cell>
          <cell r="O415">
            <v>0</v>
          </cell>
          <cell r="P415">
            <v>45337</v>
          </cell>
          <cell r="Q415" t="str">
            <v>-</v>
          </cell>
          <cell r="R415" t="str">
            <v>-</v>
          </cell>
          <cell r="S415" t="str">
            <v>-</v>
          </cell>
          <cell r="T415" t="str">
            <v>-</v>
          </cell>
          <cell r="U415" t="str">
            <v>-</v>
          </cell>
          <cell r="V415" t="str">
            <v>-</v>
          </cell>
          <cell r="W415" t="str">
            <v>-</v>
          </cell>
          <cell r="X415" t="str">
            <v>-</v>
          </cell>
          <cell r="Y415" t="str">
            <v>-</v>
          </cell>
          <cell r="Z415" t="str">
            <v>-</v>
          </cell>
          <cell r="AA415" t="str">
            <v>-</v>
          </cell>
          <cell r="AB415">
            <v>45322</v>
          </cell>
          <cell r="AC415">
            <v>2715.373</v>
          </cell>
          <cell r="AD415">
            <v>25780.971880000001</v>
          </cell>
          <cell r="AE415">
            <v>9.4944495213</v>
          </cell>
          <cell r="AF415">
            <v>45288</v>
          </cell>
          <cell r="AG415" t="str">
            <v>-</v>
          </cell>
          <cell r="AH415">
            <v>0</v>
          </cell>
          <cell r="AI415">
            <v>0</v>
          </cell>
          <cell r="AJ415" t="str">
            <v>-</v>
          </cell>
          <cell r="AK415" t="str">
            <v>-</v>
          </cell>
          <cell r="AL415" t="str">
            <v>-</v>
          </cell>
          <cell r="AM415" t="str">
            <v>-</v>
          </cell>
          <cell r="AN415" t="str">
            <v>-</v>
          </cell>
          <cell r="AO415" t="str">
            <v>-</v>
          </cell>
          <cell r="AP415" t="str">
            <v>-</v>
          </cell>
          <cell r="AQ415" t="str">
            <v>-</v>
          </cell>
          <cell r="AR415" t="str">
            <v>-</v>
          </cell>
          <cell r="AS415" t="str">
            <v>-</v>
          </cell>
          <cell r="AT415" t="str">
            <v>-</v>
          </cell>
          <cell r="AU415" t="str">
            <v>-</v>
          </cell>
          <cell r="AV415" t="str">
            <v>-</v>
          </cell>
          <cell r="AW415" t="str">
            <v>-</v>
          </cell>
          <cell r="AX415" t="str">
            <v>-</v>
          </cell>
          <cell r="AY415" t="str">
            <v>-</v>
          </cell>
          <cell r="AZ415" t="str">
            <v>-</v>
          </cell>
          <cell r="BA415">
            <v>0</v>
          </cell>
          <cell r="BB415" t="str">
            <v>-</v>
          </cell>
          <cell r="BC415" t="str">
            <v>-</v>
          </cell>
          <cell r="BD415" t="str">
            <v>-</v>
          </cell>
          <cell r="BE415" t="str">
            <v>Bovespa</v>
          </cell>
          <cell r="BF415" t="str">
            <v>FII - Fundos de Investimento Imobiliário</v>
          </cell>
          <cell r="BG415">
            <v>0</v>
          </cell>
        </row>
        <row r="416">
          <cell r="G416" t="str">
            <v>OUFF11</v>
          </cell>
          <cell r="H416" t="str">
            <v>30791386000168</v>
          </cell>
          <cell r="I416" t="str">
            <v>Tradicional</v>
          </cell>
          <cell r="J416" t="str">
            <v>https://fnet.bm</v>
          </cell>
          <cell r="K416">
            <v>0</v>
          </cell>
          <cell r="L416" t="str">
            <v>-</v>
          </cell>
          <cell r="M416">
            <v>0</v>
          </cell>
          <cell r="N416">
            <v>0</v>
          </cell>
          <cell r="O416">
            <v>0</v>
          </cell>
          <cell r="P416">
            <v>45499</v>
          </cell>
          <cell r="Q416" t="str">
            <v>-</v>
          </cell>
          <cell r="R416" t="str">
            <v>-</v>
          </cell>
          <cell r="S416" t="str">
            <v>-</v>
          </cell>
          <cell r="T416" t="str">
            <v>-</v>
          </cell>
          <cell r="U416" t="str">
            <v>-</v>
          </cell>
          <cell r="V416" t="str">
            <v>-</v>
          </cell>
          <cell r="W416" t="str">
            <v>-</v>
          </cell>
          <cell r="X416" t="str">
            <v>-</v>
          </cell>
          <cell r="Y416" t="str">
            <v>-</v>
          </cell>
          <cell r="Z416" t="str">
            <v>-</v>
          </cell>
          <cell r="AA416" t="str">
            <v>-</v>
          </cell>
          <cell r="AB416">
            <v>45716</v>
          </cell>
          <cell r="AC416">
            <v>1814.336</v>
          </cell>
          <cell r="AD416">
            <v>0</v>
          </cell>
          <cell r="AE416">
            <v>0</v>
          </cell>
          <cell r="AF416">
            <v>45485</v>
          </cell>
          <cell r="AG416" t="str">
            <v>-</v>
          </cell>
          <cell r="AH416">
            <v>0</v>
          </cell>
          <cell r="AI416">
            <v>0</v>
          </cell>
          <cell r="AJ416" t="str">
            <v>-</v>
          </cell>
          <cell r="AK416" t="str">
            <v>-</v>
          </cell>
          <cell r="AL416" t="str">
            <v>-</v>
          </cell>
          <cell r="AM416" t="str">
            <v>-</v>
          </cell>
          <cell r="AN416" t="str">
            <v>-</v>
          </cell>
          <cell r="AO416" t="str">
            <v>-</v>
          </cell>
          <cell r="AP416" t="str">
            <v>-</v>
          </cell>
          <cell r="AQ416" t="str">
            <v>-</v>
          </cell>
          <cell r="AR416" t="str">
            <v>-</v>
          </cell>
          <cell r="AS416" t="str">
            <v>-</v>
          </cell>
          <cell r="AT416" t="str">
            <v>-</v>
          </cell>
          <cell r="AU416" t="str">
            <v>-</v>
          </cell>
          <cell r="AV416" t="str">
            <v>-</v>
          </cell>
          <cell r="AW416" t="str">
            <v>-</v>
          </cell>
          <cell r="AX416" t="str">
            <v>-</v>
          </cell>
          <cell r="AY416" t="str">
            <v>-</v>
          </cell>
          <cell r="AZ416" t="str">
            <v>-</v>
          </cell>
          <cell r="BA416">
            <v>1.2657846257000001</v>
          </cell>
          <cell r="BB416" t="str">
            <v>-</v>
          </cell>
          <cell r="BC416" t="str">
            <v>-</v>
          </cell>
          <cell r="BD416" t="str">
            <v>-</v>
          </cell>
          <cell r="BE416" t="str">
            <v>Bovespa</v>
          </cell>
          <cell r="BF416" t="str">
            <v>FII - Fundos de Investimento Imobiliário</v>
          </cell>
          <cell r="BG416">
            <v>0</v>
          </cell>
        </row>
        <row r="417">
          <cell r="G417" t="str">
            <v>OIAG11</v>
          </cell>
          <cell r="H417" t="str">
            <v>41218352000103</v>
          </cell>
          <cell r="I417" t="str">
            <v>Tradicional</v>
          </cell>
          <cell r="J417" t="str">
            <v>https://fnet.bm</v>
          </cell>
          <cell r="K417">
            <v>100</v>
          </cell>
          <cell r="L417" t="str">
            <v>-</v>
          </cell>
          <cell r="M417">
            <v>161.453101</v>
          </cell>
          <cell r="N417">
            <v>194.69422279</v>
          </cell>
          <cell r="O417">
            <v>192.43836647000001</v>
          </cell>
          <cell r="P417">
            <v>46041</v>
          </cell>
          <cell r="Q417">
            <v>79038.741250000006</v>
          </cell>
          <cell r="R417">
            <v>65127.922789999997</v>
          </cell>
          <cell r="S417">
            <v>13910.81846</v>
          </cell>
          <cell r="T417">
            <v>8.75</v>
          </cell>
          <cell r="U417">
            <v>8.8095955056000008</v>
          </cell>
          <cell r="V417">
            <v>99.323515982000004</v>
          </cell>
          <cell r="W417">
            <v>46029</v>
          </cell>
          <cell r="X417">
            <v>6.0452470778</v>
          </cell>
          <cell r="Y417">
            <v>144.74180935000001</v>
          </cell>
          <cell r="Z417">
            <v>45692</v>
          </cell>
          <cell r="AA417">
            <v>0.89272227736999998</v>
          </cell>
          <cell r="AB417">
            <v>45900</v>
          </cell>
          <cell r="AC417">
            <v>9032.9989999999998</v>
          </cell>
          <cell r="AD417">
            <v>88536.763619999998</v>
          </cell>
          <cell r="AE417">
            <v>9.8014805072000009</v>
          </cell>
          <cell r="AF417">
            <v>46030</v>
          </cell>
          <cell r="AG417">
            <v>18.515950068999999</v>
          </cell>
          <cell r="AH417">
            <v>1.335</v>
          </cell>
          <cell r="AI417">
            <v>0.12</v>
          </cell>
          <cell r="AJ417">
            <v>0.57471264371999997</v>
          </cell>
          <cell r="AK417">
            <v>0.46760635122999999</v>
          </cell>
          <cell r="AL417">
            <v>6.7339347438999999</v>
          </cell>
          <cell r="AM417">
            <v>12.624068679000001</v>
          </cell>
          <cell r="AN417">
            <v>43.537300534000003</v>
          </cell>
          <cell r="AO417">
            <v>3.1347671769000001</v>
          </cell>
          <cell r="AP417">
            <v>18.166040667000001</v>
          </cell>
          <cell r="AQ417">
            <v>1.1560693641999999</v>
          </cell>
          <cell r="AR417">
            <v>8.65</v>
          </cell>
          <cell r="AS417" t="str">
            <v>-</v>
          </cell>
          <cell r="AT417" t="str">
            <v>-</v>
          </cell>
          <cell r="AU417">
            <v>3.1347671769000001</v>
          </cell>
          <cell r="AV417">
            <v>2.1263731641999999</v>
          </cell>
          <cell r="AW417">
            <v>5.6816134174000004</v>
          </cell>
          <cell r="AX417">
            <v>-2.5995052150000002</v>
          </cell>
          <cell r="AY417">
            <v>11</v>
          </cell>
          <cell r="AZ417">
            <v>8</v>
          </cell>
          <cell r="BA417">
            <v>1.4440433212999999</v>
          </cell>
          <cell r="BB417">
            <v>1.9156107883</v>
          </cell>
          <cell r="BC417">
            <v>0.82341623898000005</v>
          </cell>
          <cell r="BD417">
            <v>20.674793941000001</v>
          </cell>
          <cell r="BE417" t="str">
            <v>Bovespa</v>
          </cell>
          <cell r="BF417" t="str">
            <v>FIAGRO-FII - Fundo de Investimento Imobiliário em Cadeias Agroindustriais</v>
          </cell>
          <cell r="BG417">
            <v>0.12</v>
          </cell>
        </row>
        <row r="418">
          <cell r="G418" t="str">
            <v>PNCR11</v>
          </cell>
          <cell r="H418" t="str">
            <v>50569855000106</v>
          </cell>
          <cell r="I418" t="str">
            <v>Tradicional</v>
          </cell>
          <cell r="J418" t="str">
            <v>https://fnet.bm</v>
          </cell>
          <cell r="K418">
            <v>0</v>
          </cell>
          <cell r="L418" t="str">
            <v>-</v>
          </cell>
          <cell r="M418">
            <v>1.4030746000000001</v>
          </cell>
          <cell r="N418">
            <v>0</v>
          </cell>
          <cell r="O418">
            <v>0</v>
          </cell>
          <cell r="P418">
            <v>45923</v>
          </cell>
          <cell r="Q418" t="str">
            <v>-</v>
          </cell>
          <cell r="R418">
            <v>34323.435989999998</v>
          </cell>
          <cell r="S418" t="str">
            <v>-</v>
          </cell>
          <cell r="T418" t="str">
            <v>-</v>
          </cell>
          <cell r="U418">
            <v>49.381386472000003</v>
          </cell>
          <cell r="V418" t="str">
            <v>-</v>
          </cell>
          <cell r="W418">
            <v>45686</v>
          </cell>
          <cell r="X418">
            <v>45.2</v>
          </cell>
          <cell r="Y418" t="str">
            <v>-</v>
          </cell>
          <cell r="Z418">
            <v>45923</v>
          </cell>
          <cell r="AA418" t="str">
            <v>-</v>
          </cell>
          <cell r="AB418">
            <v>45930</v>
          </cell>
          <cell r="AC418">
            <v>500</v>
          </cell>
          <cell r="AD418">
            <v>23037.047119999999</v>
          </cell>
          <cell r="AE418">
            <v>46.074094240000001</v>
          </cell>
          <cell r="AF418">
            <v>45930</v>
          </cell>
          <cell r="AG418">
            <v>11.027450751</v>
          </cell>
          <cell r="AH418">
            <v>7.57</v>
          </cell>
          <cell r="AI418">
            <v>0</v>
          </cell>
          <cell r="AJ418" t="str">
            <v>-</v>
          </cell>
          <cell r="AK418" t="str">
            <v>-</v>
          </cell>
          <cell r="AL418" t="str">
            <v>-</v>
          </cell>
          <cell r="AM418" t="str">
            <v>-</v>
          </cell>
          <cell r="AN418" t="str">
            <v>-</v>
          </cell>
          <cell r="AO418" t="str">
            <v>-</v>
          </cell>
          <cell r="AP418" t="str">
            <v>-</v>
          </cell>
          <cell r="AQ418" t="str">
            <v>-</v>
          </cell>
          <cell r="AR418" t="str">
            <v>-</v>
          </cell>
          <cell r="AS418" t="str">
            <v>-</v>
          </cell>
          <cell r="AT418" t="str">
            <v>-</v>
          </cell>
          <cell r="AU418" t="str">
            <v>-</v>
          </cell>
          <cell r="AV418" t="str">
            <v>-</v>
          </cell>
          <cell r="AW418" t="str">
            <v>-</v>
          </cell>
          <cell r="AX418" t="str">
            <v>-</v>
          </cell>
          <cell r="AY418" t="str">
            <v>-</v>
          </cell>
          <cell r="AZ418" t="str">
            <v>-</v>
          </cell>
          <cell r="BA418" t="str">
            <v>-</v>
          </cell>
          <cell r="BB418" t="str">
            <v>-</v>
          </cell>
          <cell r="BC418" t="str">
            <v>-</v>
          </cell>
          <cell r="BD418" t="str">
            <v>-</v>
          </cell>
          <cell r="BE418" t="str">
            <v>Bovespa</v>
          </cell>
          <cell r="BF418" t="str">
            <v>FII - Fundos de Investimento Imobiliário</v>
          </cell>
          <cell r="BG418">
            <v>0</v>
          </cell>
        </row>
        <row r="419">
          <cell r="G419" t="str">
            <v>PNDL11</v>
          </cell>
          <cell r="H419" t="str">
            <v>37899400000190</v>
          </cell>
          <cell r="I419" t="str">
            <v>Tradicional</v>
          </cell>
          <cell r="J419" t="str">
            <v>https://fnet.bm</v>
          </cell>
          <cell r="K419">
            <v>3.2786885246000002</v>
          </cell>
          <cell r="L419" t="str">
            <v>-</v>
          </cell>
          <cell r="M419">
            <v>322.132296</v>
          </cell>
          <cell r="N419">
            <v>634.12786885000003</v>
          </cell>
          <cell r="O419">
            <v>0</v>
          </cell>
          <cell r="P419">
            <v>46010</v>
          </cell>
          <cell r="Q419">
            <v>173198.4</v>
          </cell>
          <cell r="R419">
            <v>171755.08</v>
          </cell>
          <cell r="S419">
            <v>1443.32</v>
          </cell>
          <cell r="T419" t="str">
            <v>-</v>
          </cell>
          <cell r="U419">
            <v>1200</v>
          </cell>
          <cell r="V419" t="str">
            <v>-</v>
          </cell>
          <cell r="W419">
            <v>46010</v>
          </cell>
          <cell r="X419">
            <v>999</v>
          </cell>
          <cell r="Y419" t="str">
            <v>-</v>
          </cell>
          <cell r="Z419">
            <v>45926</v>
          </cell>
          <cell r="AA419">
            <v>1.1317825986000001</v>
          </cell>
          <cell r="AB419">
            <v>46022</v>
          </cell>
          <cell r="AC419">
            <v>144.33199999999999</v>
          </cell>
          <cell r="AD419">
            <v>153031.50995000001</v>
          </cell>
          <cell r="AE419">
            <v>1060.2742978000001</v>
          </cell>
          <cell r="AF419">
            <v>45288</v>
          </cell>
          <cell r="AG419">
            <v>0</v>
          </cell>
          <cell r="AH419">
            <v>0</v>
          </cell>
          <cell r="AI419">
            <v>0</v>
          </cell>
          <cell r="AJ419" t="str">
            <v>-</v>
          </cell>
          <cell r="AK419" t="str">
            <v>-</v>
          </cell>
          <cell r="AL419" t="str">
            <v>-</v>
          </cell>
          <cell r="AM419" t="str">
            <v>-</v>
          </cell>
          <cell r="AN419" t="str">
            <v>-</v>
          </cell>
          <cell r="AO419" t="str">
            <v>-</v>
          </cell>
          <cell r="AP419" t="str">
            <v>-</v>
          </cell>
          <cell r="AQ419" t="str">
            <v>-</v>
          </cell>
          <cell r="AR419" t="str">
            <v>-</v>
          </cell>
          <cell r="AS419" t="str">
            <v>-</v>
          </cell>
          <cell r="AT419" t="str">
            <v>-</v>
          </cell>
          <cell r="AU419" t="str">
            <v>-</v>
          </cell>
          <cell r="AV419" t="str">
            <v>-</v>
          </cell>
          <cell r="AW419">
            <v>9.6246390784999997E-2</v>
          </cell>
          <cell r="AX419">
            <v>-4.1474654377000002</v>
          </cell>
          <cell r="AY419" t="str">
            <v>-</v>
          </cell>
          <cell r="AZ419" t="str">
            <v>-</v>
          </cell>
          <cell r="BA419" t="str">
            <v>-</v>
          </cell>
          <cell r="BB419" t="str">
            <v>-</v>
          </cell>
          <cell r="BC419" t="str">
            <v>-</v>
          </cell>
          <cell r="BD419" t="str">
            <v>-</v>
          </cell>
          <cell r="BE419" t="str">
            <v>Bovespa</v>
          </cell>
          <cell r="BF419" t="str">
            <v>FII - Fundos de Investimento Imobiliário</v>
          </cell>
          <cell r="BG419">
            <v>0</v>
          </cell>
        </row>
        <row r="420">
          <cell r="G420" t="str">
            <v>PNLM11</v>
          </cell>
          <cell r="H420" t="str">
            <v>40887170000154</v>
          </cell>
          <cell r="I420" t="str">
            <v>Tradicional</v>
          </cell>
          <cell r="J420" t="str">
            <v>https://fnet.bm</v>
          </cell>
          <cell r="K420">
            <v>0</v>
          </cell>
          <cell r="L420" t="str">
            <v>-</v>
          </cell>
          <cell r="M420" t="str">
            <v>-</v>
          </cell>
          <cell r="N420">
            <v>0</v>
          </cell>
          <cell r="O420">
            <v>0</v>
          </cell>
          <cell r="P420">
            <v>45721</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v>46022</v>
          </cell>
          <cell r="AC420">
            <v>231.547</v>
          </cell>
          <cell r="AD420">
            <v>22999.702369999999</v>
          </cell>
          <cell r="AE420">
            <v>99.330599706000001</v>
          </cell>
          <cell r="AF420" t="str">
            <v>-</v>
          </cell>
          <cell r="AG420" t="str">
            <v>-</v>
          </cell>
          <cell r="AH420" t="str">
            <v>-</v>
          </cell>
          <cell r="AI420">
            <v>0</v>
          </cell>
          <cell r="AJ420" t="str">
            <v>-</v>
          </cell>
          <cell r="AK420" t="str">
            <v>-</v>
          </cell>
          <cell r="AL420" t="str">
            <v>-</v>
          </cell>
          <cell r="AM420" t="str">
            <v>-</v>
          </cell>
          <cell r="AN420" t="str">
            <v>-</v>
          </cell>
          <cell r="AO420" t="str">
            <v>-</v>
          </cell>
          <cell r="AP420" t="str">
            <v>-</v>
          </cell>
          <cell r="AQ420" t="str">
            <v>-</v>
          </cell>
          <cell r="AR420" t="str">
            <v>-</v>
          </cell>
          <cell r="AS420" t="str">
            <v>-</v>
          </cell>
          <cell r="AT420" t="str">
            <v>-</v>
          </cell>
          <cell r="AU420" t="str">
            <v>-</v>
          </cell>
          <cell r="AV420" t="str">
            <v>-</v>
          </cell>
          <cell r="AW420" t="str">
            <v>-</v>
          </cell>
          <cell r="AX420" t="str">
            <v>-</v>
          </cell>
          <cell r="AY420" t="str">
            <v>-</v>
          </cell>
          <cell r="AZ420" t="str">
            <v>-</v>
          </cell>
          <cell r="BA420" t="str">
            <v>-</v>
          </cell>
          <cell r="BB420" t="str">
            <v>-</v>
          </cell>
          <cell r="BC420" t="str">
            <v>-</v>
          </cell>
          <cell r="BD420" t="str">
            <v>-</v>
          </cell>
          <cell r="BE420" t="str">
            <v>Bovespa</v>
          </cell>
          <cell r="BF420" t="str">
            <v>FII - Fundos de Investimento Imobiliário</v>
          </cell>
          <cell r="BG420">
            <v>0</v>
          </cell>
        </row>
        <row r="421">
          <cell r="G421" t="str">
            <v>PNRC11</v>
          </cell>
          <cell r="H421" t="str">
            <v>46157348000198</v>
          </cell>
          <cell r="I421" t="str">
            <v>Tradicional</v>
          </cell>
          <cell r="J421" t="str">
            <v>https://fnet.bm</v>
          </cell>
          <cell r="K421">
            <v>3.2786885246000002</v>
          </cell>
          <cell r="L421" t="str">
            <v>-</v>
          </cell>
          <cell r="M421">
            <v>7.1580000000000005E-4</v>
          </cell>
          <cell r="N421">
            <v>1.9499999999999999E-3</v>
          </cell>
          <cell r="O421">
            <v>0</v>
          </cell>
          <cell r="P421">
            <v>45996</v>
          </cell>
          <cell r="Q421" t="str">
            <v>-</v>
          </cell>
          <cell r="R421" t="str">
            <v>-</v>
          </cell>
          <cell r="S421" t="str">
            <v>-</v>
          </cell>
          <cell r="T421" t="str">
            <v>-</v>
          </cell>
          <cell r="U421">
            <v>28.7</v>
          </cell>
          <cell r="V421" t="str">
            <v>-</v>
          </cell>
          <cell r="W421">
            <v>45996</v>
          </cell>
          <cell r="X421">
            <v>27.015639344</v>
          </cell>
          <cell r="Y421" t="str">
            <v>-</v>
          </cell>
          <cell r="Z421">
            <v>45973</v>
          </cell>
          <cell r="AA421" t="str">
            <v>-</v>
          </cell>
          <cell r="AB421">
            <v>46022</v>
          </cell>
          <cell r="AC421">
            <v>410.1</v>
          </cell>
          <cell r="AD421">
            <v>17151.030549999999</v>
          </cell>
          <cell r="AE421">
            <v>41.821581444000003</v>
          </cell>
          <cell r="AF421">
            <v>46021</v>
          </cell>
          <cell r="AG421" t="str">
            <v>-</v>
          </cell>
          <cell r="AH421">
            <v>5.89</v>
          </cell>
          <cell r="AI421">
            <v>0.6</v>
          </cell>
          <cell r="AJ421" t="str">
            <v>-</v>
          </cell>
          <cell r="AK421" t="str">
            <v>-</v>
          </cell>
          <cell r="AL421" t="str">
            <v>-</v>
          </cell>
          <cell r="AM421" t="str">
            <v>-</v>
          </cell>
          <cell r="AN421" t="str">
            <v>-</v>
          </cell>
          <cell r="AO421" t="str">
            <v>-</v>
          </cell>
          <cell r="AP421" t="str">
            <v>-</v>
          </cell>
          <cell r="AQ421" t="str">
            <v>-</v>
          </cell>
          <cell r="AR421" t="str">
            <v>-</v>
          </cell>
          <cell r="AS421" t="str">
            <v>-</v>
          </cell>
          <cell r="AT421" t="str">
            <v>-</v>
          </cell>
          <cell r="AU421" t="str">
            <v>-</v>
          </cell>
          <cell r="AV421" t="str">
            <v>-</v>
          </cell>
          <cell r="AW421">
            <v>6.2347614071999997</v>
          </cell>
          <cell r="AX421">
            <v>6.2347614071999997</v>
          </cell>
          <cell r="AY421" t="str">
            <v>-</v>
          </cell>
          <cell r="AZ421" t="str">
            <v>-</v>
          </cell>
          <cell r="BA421" t="str">
            <v>-</v>
          </cell>
          <cell r="BB421" t="str">
            <v>-</v>
          </cell>
          <cell r="BC421" t="str">
            <v>-</v>
          </cell>
          <cell r="BD421" t="str">
            <v>-</v>
          </cell>
          <cell r="BE421" t="str">
            <v>Bovespa</v>
          </cell>
          <cell r="BF421" t="str">
            <v>FII - Fundos de Investimento Imobiliário</v>
          </cell>
          <cell r="BG421">
            <v>0.6</v>
          </cell>
        </row>
        <row r="422">
          <cell r="G422" t="str">
            <v>PQAG11</v>
          </cell>
          <cell r="H422" t="str">
            <v>12978943000172</v>
          </cell>
          <cell r="I422" t="str">
            <v>Tradicional</v>
          </cell>
          <cell r="J422" t="str">
            <v>https://fnet.bm</v>
          </cell>
          <cell r="K422">
            <v>85.245901638999996</v>
          </cell>
          <cell r="L422" t="str">
            <v>-</v>
          </cell>
          <cell r="M422">
            <v>417.15036644000003</v>
          </cell>
          <cell r="N422">
            <v>849.55633310999997</v>
          </cell>
          <cell r="O422">
            <v>1236.3055675999999</v>
          </cell>
          <cell r="P422">
            <v>46041</v>
          </cell>
          <cell r="Q422">
            <v>779348.27300000004</v>
          </cell>
          <cell r="R422">
            <v>765216.46409999998</v>
          </cell>
          <cell r="S422">
            <v>14131.8089</v>
          </cell>
          <cell r="T422">
            <v>55.7</v>
          </cell>
          <cell r="U422">
            <v>64.97</v>
          </cell>
          <cell r="V422">
            <v>85.731876251000003</v>
          </cell>
          <cell r="W422">
            <v>46024</v>
          </cell>
          <cell r="X422">
            <v>46.709010894000002</v>
          </cell>
          <cell r="Y422">
            <v>119.24893919</v>
          </cell>
          <cell r="Z422">
            <v>45776</v>
          </cell>
          <cell r="AA422">
            <v>1.0045550635</v>
          </cell>
          <cell r="AB422">
            <v>46022</v>
          </cell>
          <cell r="AC422">
            <v>13991.89</v>
          </cell>
          <cell r="AD422">
            <v>775814.38921000005</v>
          </cell>
          <cell r="AE422">
            <v>55.447433420999999</v>
          </cell>
          <cell r="AF422">
            <v>46021</v>
          </cell>
          <cell r="AG422">
            <v>10.349241177</v>
          </cell>
          <cell r="AH422">
            <v>5.66</v>
          </cell>
          <cell r="AI422">
            <v>0.48</v>
          </cell>
          <cell r="AJ422">
            <v>1.2727272728000001</v>
          </cell>
          <cell r="AK422">
            <v>1.1656209802999999</v>
          </cell>
          <cell r="AL422">
            <v>7.2119349865000002</v>
          </cell>
          <cell r="AM422">
            <v>3.2522929472</v>
          </cell>
          <cell r="AN422">
            <v>12.844506466</v>
          </cell>
          <cell r="AO422">
            <v>-0.19709729440000001</v>
          </cell>
          <cell r="AP422">
            <v>-12.5267534</v>
          </cell>
          <cell r="AQ422">
            <v>0.54151624554</v>
          </cell>
          <cell r="AR422">
            <v>55.4</v>
          </cell>
          <cell r="AS422">
            <v>25.231759194999999</v>
          </cell>
          <cell r="AT422">
            <v>-7.8101415133999996</v>
          </cell>
          <cell r="AU422">
            <v>-0.19709729440000001</v>
          </cell>
          <cell r="AV422">
            <v>-1.2054913072</v>
          </cell>
          <cell r="AW422">
            <v>6.7252008220999997</v>
          </cell>
          <cell r="AX422">
            <v>-2.4769992922999999</v>
          </cell>
          <cell r="AY422">
            <v>7</v>
          </cell>
          <cell r="AZ422">
            <v>4</v>
          </cell>
          <cell r="BA422">
            <v>0.91603053435000004</v>
          </cell>
          <cell r="BB422">
            <v>2.8290092126000001E-3</v>
          </cell>
          <cell r="BC422">
            <v>-0.25433663383999999</v>
          </cell>
          <cell r="BD422">
            <v>3.0941683041000001</v>
          </cell>
          <cell r="BE422" t="str">
            <v>Bovespa</v>
          </cell>
          <cell r="BF422" t="str">
            <v>FII - Fundos de Investimento Imobiliário</v>
          </cell>
          <cell r="BG422">
            <v>0.48</v>
          </cell>
        </row>
        <row r="423">
          <cell r="G423" t="str">
            <v>PATA11</v>
          </cell>
          <cell r="H423" t="str">
            <v>53764894000152</v>
          </cell>
          <cell r="I423" t="str">
            <v>Tradicional</v>
          </cell>
          <cell r="J423" t="str">
            <v>https://fnet.bm</v>
          </cell>
          <cell r="K423">
            <v>98.360655738000005</v>
          </cell>
          <cell r="L423" t="str">
            <v>-</v>
          </cell>
          <cell r="M423">
            <v>10.97897648</v>
          </cell>
          <cell r="N423">
            <v>13.216097868</v>
          </cell>
          <cell r="O423">
            <v>19.807774706</v>
          </cell>
          <cell r="P423">
            <v>46041</v>
          </cell>
          <cell r="Q423">
            <v>16271.18692</v>
          </cell>
          <cell r="R423">
            <v>16186.086569999999</v>
          </cell>
          <cell r="S423">
            <v>85.100350005999999</v>
          </cell>
          <cell r="T423">
            <v>9.56</v>
          </cell>
          <cell r="U423">
            <v>10.705627057999999</v>
          </cell>
          <cell r="V423">
            <v>89.298832730000001</v>
          </cell>
          <cell r="W423">
            <v>45992</v>
          </cell>
          <cell r="X423">
            <v>7.5940729258999999</v>
          </cell>
          <cell r="Y423">
            <v>125.88765071</v>
          </cell>
          <cell r="Z423">
            <v>45762</v>
          </cell>
          <cell r="AA423">
            <v>0.94957993708999999</v>
          </cell>
          <cell r="AB423">
            <v>46022</v>
          </cell>
          <cell r="AC423">
            <v>1702.0070000000001</v>
          </cell>
          <cell r="AD423">
            <v>17135.14185</v>
          </cell>
          <cell r="AE423">
            <v>10.067609504</v>
          </cell>
          <cell r="AF423">
            <v>46021</v>
          </cell>
          <cell r="AG423">
            <v>21.208727655000001</v>
          </cell>
          <cell r="AH423">
            <v>2.01695</v>
          </cell>
          <cell r="AI423">
            <v>8.9130000000000001E-2</v>
          </cell>
          <cell r="AJ423">
            <v>-7.6328502415999999</v>
          </cell>
          <cell r="AK423">
            <v>-7.7399565341000001</v>
          </cell>
          <cell r="AL423">
            <v>-5.3555060364999996</v>
          </cell>
          <cell r="AM423">
            <v>7.0082313138999996</v>
          </cell>
          <cell r="AN423">
            <v>22.586012310000001</v>
          </cell>
          <cell r="AO423">
            <v>-5.4482947561000001</v>
          </cell>
          <cell r="AP423">
            <v>-2.7852475571999999</v>
          </cell>
          <cell r="AQ423">
            <v>-7.6328502415999999</v>
          </cell>
          <cell r="AR423">
            <v>10.35</v>
          </cell>
          <cell r="AS423" t="str">
            <v>-</v>
          </cell>
          <cell r="AT423" t="str">
            <v>-</v>
          </cell>
          <cell r="AU423">
            <v>-5.4482947561000001</v>
          </cell>
          <cell r="AV423">
            <v>-6.4566887689000003</v>
          </cell>
          <cell r="AW423">
            <v>7.6450144196999998</v>
          </cell>
          <cell r="AX423">
            <v>-5.4482947561000001</v>
          </cell>
          <cell r="AY423">
            <v>7</v>
          </cell>
          <cell r="AZ423">
            <v>4</v>
          </cell>
          <cell r="BA423">
            <v>0.87468105986</v>
          </cell>
          <cell r="BB423">
            <v>7.5981453113999994E-2</v>
          </cell>
          <cell r="BC423">
            <v>0.16208904384</v>
          </cell>
          <cell r="BD423">
            <v>0.95029047232999997</v>
          </cell>
          <cell r="BE423" t="str">
            <v>Bovespa</v>
          </cell>
          <cell r="BF423" t="str">
            <v>FII - Fundos de Investimento Imobiliário</v>
          </cell>
          <cell r="BG423">
            <v>8.9130000000000001E-2</v>
          </cell>
        </row>
        <row r="424">
          <cell r="G424" t="str">
            <v>PATC11</v>
          </cell>
          <cell r="H424" t="str">
            <v>30048651000112</v>
          </cell>
          <cell r="I424" t="str">
            <v>Tradicional</v>
          </cell>
          <cell r="J424" t="str">
            <v>https://fnet.bm</v>
          </cell>
          <cell r="K424">
            <v>100</v>
          </cell>
          <cell r="L424" t="str">
            <v>-</v>
          </cell>
          <cell r="M424">
            <v>398.56494220000002</v>
          </cell>
          <cell r="N424">
            <v>343.49450360999998</v>
          </cell>
          <cell r="O424">
            <v>34.570027647000003</v>
          </cell>
          <cell r="P424">
            <v>46041</v>
          </cell>
          <cell r="Q424">
            <v>143270.28080000001</v>
          </cell>
          <cell r="R424">
            <v>125187.624</v>
          </cell>
          <cell r="S424">
            <v>18082.656800000001</v>
          </cell>
          <cell r="T424">
            <v>41.2</v>
          </cell>
          <cell r="U424">
            <v>42.169452526000001</v>
          </cell>
          <cell r="V424">
            <v>97.701054986000003</v>
          </cell>
          <cell r="W424">
            <v>45975</v>
          </cell>
          <cell r="X424">
            <v>34.062356205</v>
          </cell>
          <cell r="Y424">
            <v>120.95463905</v>
          </cell>
          <cell r="Z424">
            <v>45681</v>
          </cell>
          <cell r="AA424">
            <v>1.2012342315</v>
          </cell>
          <cell r="AB424">
            <v>46022</v>
          </cell>
          <cell r="AC424">
            <v>3477.4340000000002</v>
          </cell>
          <cell r="AD424">
            <v>119269.22913000001</v>
          </cell>
          <cell r="AE424">
            <v>34.298056879999997</v>
          </cell>
          <cell r="AF424">
            <v>46021</v>
          </cell>
          <cell r="AG424">
            <v>3.1111111111</v>
          </cell>
          <cell r="AH424">
            <v>1.1200000000000001</v>
          </cell>
          <cell r="AI424">
            <v>0.05</v>
          </cell>
          <cell r="AJ424">
            <v>-0.36275695274999997</v>
          </cell>
          <cell r="AK424">
            <v>-0.46986324523</v>
          </cell>
          <cell r="AL424">
            <v>-1.7876472460999999</v>
          </cell>
          <cell r="AM424">
            <v>-1.5541140920000001</v>
          </cell>
          <cell r="AN424">
            <v>17.930773074000001</v>
          </cell>
          <cell r="AO424">
            <v>-1.6236867239999999</v>
          </cell>
          <cell r="AP424">
            <v>-7.4404867932999998</v>
          </cell>
          <cell r="AQ424">
            <v>-1.2937230474000001</v>
          </cell>
          <cell r="AR424">
            <v>41.74</v>
          </cell>
          <cell r="AS424">
            <v>2.3518051115</v>
          </cell>
          <cell r="AT424">
            <v>-30.690095596999999</v>
          </cell>
          <cell r="AU424">
            <v>-1.6236867239999999</v>
          </cell>
          <cell r="AV424">
            <v>-2.6320807366999999</v>
          </cell>
          <cell r="AW424">
            <v>7.130825379</v>
          </cell>
          <cell r="AX424">
            <v>-2.0862308760000001</v>
          </cell>
          <cell r="AY424">
            <v>8</v>
          </cell>
          <cell r="AZ424">
            <v>5</v>
          </cell>
          <cell r="BA424">
            <v>0.11904761904</v>
          </cell>
          <cell r="BB424">
            <v>0.58903738649000004</v>
          </cell>
          <cell r="BC424">
            <v>0.18346194810999999</v>
          </cell>
          <cell r="BD424">
            <v>4.8546998811000002</v>
          </cell>
          <cell r="BE424" t="str">
            <v>Bovespa</v>
          </cell>
          <cell r="BF424" t="str">
            <v>FII - Fundos de Investimento Imobiliário</v>
          </cell>
          <cell r="BG424">
            <v>0.05</v>
          </cell>
        </row>
        <row r="425">
          <cell r="G425" t="str">
            <v>HGPO11</v>
          </cell>
          <cell r="H425" t="str">
            <v>11260134000168</v>
          </cell>
          <cell r="I425" t="str">
            <v>Tradicional</v>
          </cell>
          <cell r="J425" t="str">
            <v>https://fnet.bm</v>
          </cell>
          <cell r="K425">
            <v>100</v>
          </cell>
          <cell r="L425" t="str">
            <v>-</v>
          </cell>
          <cell r="M425">
            <v>490.47406180000002</v>
          </cell>
          <cell r="N425">
            <v>168.60046869000001</v>
          </cell>
          <cell r="O425">
            <v>110.08697294</v>
          </cell>
          <cell r="P425">
            <v>46041</v>
          </cell>
          <cell r="Q425">
            <v>255069.7935</v>
          </cell>
          <cell r="R425">
            <v>217081.04831000001</v>
          </cell>
          <cell r="S425">
            <v>37988.745190000001</v>
          </cell>
          <cell r="T425">
            <v>145.5</v>
          </cell>
          <cell r="U425">
            <v>146.69999999999999</v>
          </cell>
          <cell r="V425">
            <v>99.182004090000007</v>
          </cell>
          <cell r="W425">
            <v>46017</v>
          </cell>
          <cell r="X425">
            <v>124</v>
          </cell>
          <cell r="Y425">
            <v>117.33870967</v>
          </cell>
          <cell r="Z425">
            <v>45685</v>
          </cell>
          <cell r="AA425">
            <v>0.97241073213999996</v>
          </cell>
          <cell r="AB425">
            <v>46022</v>
          </cell>
          <cell r="AC425">
            <v>1753.057</v>
          </cell>
          <cell r="AD425">
            <v>262306.64169999998</v>
          </cell>
          <cell r="AE425">
            <v>149.62813057</v>
          </cell>
          <cell r="AF425">
            <v>45596</v>
          </cell>
          <cell r="AG425">
            <v>0</v>
          </cell>
          <cell r="AH425">
            <v>0</v>
          </cell>
          <cell r="AI425">
            <v>0</v>
          </cell>
          <cell r="AJ425">
            <v>0.24803637880000001</v>
          </cell>
          <cell r="AK425">
            <v>0.14093008631000001</v>
          </cell>
          <cell r="AL425">
            <v>0.88753293585000004</v>
          </cell>
          <cell r="AM425">
            <v>3.0818278428000001</v>
          </cell>
          <cell r="AN425">
            <v>17.49979811</v>
          </cell>
          <cell r="AO425">
            <v>-0.34246575342000002</v>
          </cell>
          <cell r="AP425">
            <v>-7.8714617565999996</v>
          </cell>
          <cell r="AQ425">
            <v>-0.26048807230999999</v>
          </cell>
          <cell r="AR425">
            <v>145.88</v>
          </cell>
          <cell r="AS425">
            <v>114.07879812</v>
          </cell>
          <cell r="AT425">
            <v>81.036897421000006</v>
          </cell>
          <cell r="AU425">
            <v>-0.34246575342000002</v>
          </cell>
          <cell r="AV425">
            <v>-1.3508597661999999</v>
          </cell>
          <cell r="AW425">
            <v>2.5094880334999998</v>
          </cell>
          <cell r="AX425">
            <v>-0.34246575342000002</v>
          </cell>
          <cell r="AY425">
            <v>11</v>
          </cell>
          <cell r="AZ425">
            <v>3</v>
          </cell>
          <cell r="BA425">
            <v>0</v>
          </cell>
          <cell r="BB425">
            <v>0.42674605131999999</v>
          </cell>
          <cell r="BC425">
            <v>0.26190267631000003</v>
          </cell>
          <cell r="BD425">
            <v>-0.45794891432000001</v>
          </cell>
          <cell r="BE425" t="str">
            <v>Bovespa</v>
          </cell>
          <cell r="BF425" t="str">
            <v>FII - Fundos de Investimento Imobiliário</v>
          </cell>
          <cell r="BG425">
            <v>0</v>
          </cell>
        </row>
        <row r="426">
          <cell r="G426" t="str">
            <v>PDBM11</v>
          </cell>
          <cell r="H426" t="str">
            <v>56978773000100</v>
          </cell>
          <cell r="I426" t="str">
            <v>-</v>
          </cell>
          <cell r="J426" t="str">
            <v>https://fnet.bm</v>
          </cell>
          <cell r="K426">
            <v>11.475409836000001</v>
          </cell>
          <cell r="L426" t="str">
            <v>-</v>
          </cell>
          <cell r="M426" t="str">
            <v>-</v>
          </cell>
          <cell r="N426">
            <v>3.7459016392999998E-2</v>
          </cell>
          <cell r="O426">
            <v>0</v>
          </cell>
          <cell r="P426">
            <v>45978</v>
          </cell>
          <cell r="Q426" t="str">
            <v>-</v>
          </cell>
          <cell r="R426" t="str">
            <v>-</v>
          </cell>
          <cell r="S426" t="str">
            <v>-</v>
          </cell>
          <cell r="T426" t="str">
            <v>-</v>
          </cell>
          <cell r="U426" t="str">
            <v>-</v>
          </cell>
          <cell r="V426" t="str">
            <v>-</v>
          </cell>
          <cell r="W426" t="str">
            <v>-</v>
          </cell>
          <cell r="X426" t="str">
            <v>-</v>
          </cell>
          <cell r="Y426" t="str">
            <v>-</v>
          </cell>
          <cell r="Z426" t="str">
            <v>-</v>
          </cell>
          <cell r="AA426" t="str">
            <v>-</v>
          </cell>
          <cell r="AB426">
            <v>46022</v>
          </cell>
          <cell r="AC426">
            <v>340</v>
          </cell>
          <cell r="AD426">
            <v>38658.925289999999</v>
          </cell>
          <cell r="AE426">
            <v>113.70272144</v>
          </cell>
          <cell r="AF426">
            <v>46021</v>
          </cell>
          <cell r="AG426" t="str">
            <v>-</v>
          </cell>
          <cell r="AH426" t="str">
            <v>-</v>
          </cell>
          <cell r="AI426">
            <v>0.88235293999999997</v>
          </cell>
          <cell r="AJ426" t="str">
            <v>-</v>
          </cell>
          <cell r="AK426" t="str">
            <v>-</v>
          </cell>
          <cell r="AL426" t="str">
            <v>-</v>
          </cell>
          <cell r="AM426" t="str">
            <v>-</v>
          </cell>
          <cell r="AN426" t="str">
            <v>-</v>
          </cell>
          <cell r="AO426" t="str">
            <v>-</v>
          </cell>
          <cell r="AP426" t="str">
            <v>-</v>
          </cell>
          <cell r="AQ426" t="str">
            <v>-</v>
          </cell>
          <cell r="AR426" t="str">
            <v>-</v>
          </cell>
          <cell r="AS426" t="str">
            <v>-</v>
          </cell>
          <cell r="AT426" t="str">
            <v>-</v>
          </cell>
          <cell r="AU426" t="str">
            <v>-</v>
          </cell>
          <cell r="AV426" t="str">
            <v>-</v>
          </cell>
          <cell r="AW426">
            <v>19.85909813</v>
          </cell>
          <cell r="AX426">
            <v>4.6948332964999997E-3</v>
          </cell>
          <cell r="AY426" t="str">
            <v>-</v>
          </cell>
          <cell r="AZ426" t="str">
            <v>-</v>
          </cell>
          <cell r="BA426">
            <v>2.1338463508999999</v>
          </cell>
          <cell r="BB426" t="str">
            <v>-</v>
          </cell>
          <cell r="BC426" t="str">
            <v>-</v>
          </cell>
          <cell r="BD426" t="str">
            <v>-</v>
          </cell>
          <cell r="BE426" t="str">
            <v>Bovespa</v>
          </cell>
          <cell r="BF426" t="str">
            <v>FII - Fundos de Investimento Imobiliário</v>
          </cell>
          <cell r="BG426">
            <v>0.88235293999999997</v>
          </cell>
        </row>
        <row r="427">
          <cell r="G427" t="str">
            <v>PEMA11</v>
          </cell>
          <cell r="H427" t="str">
            <v>34736510000143</v>
          </cell>
          <cell r="I427" t="str">
            <v>Tradicional</v>
          </cell>
          <cell r="J427" t="str">
            <v>https://fnet.bm</v>
          </cell>
          <cell r="K427">
            <v>26.229508197000001</v>
          </cell>
          <cell r="L427" t="str">
            <v>-</v>
          </cell>
          <cell r="M427">
            <v>0.33792632</v>
          </cell>
          <cell r="N427">
            <v>0.19585327868999999</v>
          </cell>
          <cell r="O427">
            <v>0.16246647059</v>
          </cell>
          <cell r="P427">
            <v>46034</v>
          </cell>
          <cell r="Q427">
            <v>22770</v>
          </cell>
          <cell r="R427">
            <v>17123.04</v>
          </cell>
          <cell r="S427">
            <v>5646.96</v>
          </cell>
          <cell r="T427" t="str">
            <v>-</v>
          </cell>
          <cell r="U427">
            <v>46.806283671999999</v>
          </cell>
          <cell r="V427" t="str">
            <v>-</v>
          </cell>
          <cell r="W427">
            <v>45792</v>
          </cell>
          <cell r="X427">
            <v>23.146975711</v>
          </cell>
          <cell r="Y427" t="str">
            <v>-</v>
          </cell>
          <cell r="Z427">
            <v>45694</v>
          </cell>
          <cell r="AA427">
            <v>0.71465511260000003</v>
          </cell>
          <cell r="AB427">
            <v>46022</v>
          </cell>
          <cell r="AC427">
            <v>552</v>
          </cell>
          <cell r="AD427">
            <v>31861.522570000001</v>
          </cell>
          <cell r="AE427">
            <v>57.720149583000001</v>
          </cell>
          <cell r="AF427">
            <v>46021</v>
          </cell>
          <cell r="AG427">
            <v>28.254693713999998</v>
          </cell>
          <cell r="AH427">
            <v>8.7646059899999997</v>
          </cell>
          <cell r="AI427">
            <v>0.70037000000000005</v>
          </cell>
          <cell r="AJ427" t="str">
            <v>-</v>
          </cell>
          <cell r="AK427" t="str">
            <v>-</v>
          </cell>
          <cell r="AL427" t="str">
            <v>-</v>
          </cell>
          <cell r="AM427" t="str">
            <v>-</v>
          </cell>
          <cell r="AN427" t="str">
            <v>-</v>
          </cell>
          <cell r="AO427" t="str">
            <v>-</v>
          </cell>
          <cell r="AP427" t="str">
            <v>-</v>
          </cell>
          <cell r="AQ427" t="str">
            <v>-</v>
          </cell>
          <cell r="AR427">
            <v>41.25</v>
          </cell>
          <cell r="AS427" t="str">
            <v>-</v>
          </cell>
          <cell r="AT427" t="str">
            <v>-</v>
          </cell>
          <cell r="AU427" t="str">
            <v>-</v>
          </cell>
          <cell r="AV427" t="str">
            <v>-</v>
          </cell>
          <cell r="AW427">
            <v>45.980061585000001</v>
          </cell>
          <cell r="AX427">
            <v>-17.648111476</v>
          </cell>
          <cell r="AY427">
            <v>7</v>
          </cell>
          <cell r="AZ427">
            <v>7</v>
          </cell>
          <cell r="BA427">
            <v>1.6188809734</v>
          </cell>
          <cell r="BB427" t="str">
            <v>-</v>
          </cell>
          <cell r="BC427" t="str">
            <v>-</v>
          </cell>
          <cell r="BD427" t="str">
            <v>-</v>
          </cell>
          <cell r="BE427" t="str">
            <v>Bovespa</v>
          </cell>
          <cell r="BF427" t="str">
            <v>FII - Fundos de Investimento Imobiliário</v>
          </cell>
          <cell r="BG427">
            <v>0.70037000000000005</v>
          </cell>
        </row>
        <row r="428">
          <cell r="G428" t="str">
            <v>PLCA11</v>
          </cell>
          <cell r="H428" t="str">
            <v>41272747000186</v>
          </cell>
          <cell r="I428" t="str">
            <v>Tradicional</v>
          </cell>
          <cell r="J428" t="str">
            <v>https://fnet.bm</v>
          </cell>
          <cell r="K428">
            <v>100</v>
          </cell>
          <cell r="L428" t="str">
            <v>-</v>
          </cell>
          <cell r="M428">
            <v>75.443879519999996</v>
          </cell>
          <cell r="N428">
            <v>73.158361311999997</v>
          </cell>
          <cell r="O428">
            <v>103.07957823</v>
          </cell>
          <cell r="P428">
            <v>46041</v>
          </cell>
          <cell r="Q428">
            <v>43191.253259999998</v>
          </cell>
          <cell r="R428">
            <v>36039.129300000001</v>
          </cell>
          <cell r="S428">
            <v>7152.1239599999999</v>
          </cell>
          <cell r="T428">
            <v>77.540000000000006</v>
          </cell>
          <cell r="U428">
            <v>77.540000000000006</v>
          </cell>
          <cell r="V428">
            <v>100</v>
          </cell>
          <cell r="W428">
            <v>46041</v>
          </cell>
          <cell r="X428">
            <v>54.364149499</v>
          </cell>
          <cell r="Y428">
            <v>142.63076074</v>
          </cell>
          <cell r="Z428">
            <v>45680</v>
          </cell>
          <cell r="AA428">
            <v>0.81283352230000006</v>
          </cell>
          <cell r="AB428">
            <v>45808</v>
          </cell>
          <cell r="AC428">
            <v>557.01900000000001</v>
          </cell>
          <cell r="AD428">
            <v>53136.653539999999</v>
          </cell>
          <cell r="AE428">
            <v>95.394687685999997</v>
          </cell>
          <cell r="AF428">
            <v>46021</v>
          </cell>
          <cell r="AG428">
            <v>17.372488407999999</v>
          </cell>
          <cell r="AH428">
            <v>11.24</v>
          </cell>
          <cell r="AI428">
            <v>1</v>
          </cell>
          <cell r="AJ428">
            <v>0.37540453085999997</v>
          </cell>
          <cell r="AK428">
            <v>0.26829823837</v>
          </cell>
          <cell r="AL428">
            <v>9.9444828406999992</v>
          </cell>
          <cell r="AM428">
            <v>14.871567262999999</v>
          </cell>
          <cell r="AN428">
            <v>40.492401575999999</v>
          </cell>
          <cell r="AO428">
            <v>8.1299679265000009</v>
          </cell>
          <cell r="AP428">
            <v>15.121141709</v>
          </cell>
          <cell r="AQ428">
            <v>3.7463205781000002</v>
          </cell>
          <cell r="AR428">
            <v>74.739999999999995</v>
          </cell>
          <cell r="AS428" t="str">
            <v>-</v>
          </cell>
          <cell r="AT428" t="str">
            <v>-</v>
          </cell>
          <cell r="AU428">
            <v>8.1299679265000009</v>
          </cell>
          <cell r="AV428">
            <v>7.1215739136999998</v>
          </cell>
          <cell r="AW428">
            <v>10.304789550000001</v>
          </cell>
          <cell r="AX428">
            <v>-2.3333333334000002</v>
          </cell>
          <cell r="AY428">
            <v>10</v>
          </cell>
          <cell r="AZ428">
            <v>6</v>
          </cell>
          <cell r="BA428">
            <v>1.3984058174</v>
          </cell>
          <cell r="BB428">
            <v>2.0157168703999999</v>
          </cell>
          <cell r="BC428">
            <v>1.1560922147999999</v>
          </cell>
          <cell r="BD428">
            <v>14.156458496000001</v>
          </cell>
          <cell r="BE428" t="str">
            <v>Bovespa</v>
          </cell>
          <cell r="BF428" t="str">
            <v>FIAGRO-FII - Fundo de Investimento Imobiliário em Cadeias Agroindustriais</v>
          </cell>
          <cell r="BG428">
            <v>1</v>
          </cell>
        </row>
        <row r="429">
          <cell r="G429" t="str">
            <v>PRSV11</v>
          </cell>
          <cell r="H429" t="str">
            <v>11281322000172</v>
          </cell>
          <cell r="I429" t="str">
            <v>Tradicional</v>
          </cell>
          <cell r="J429" t="str">
            <v>https://fnet.bm</v>
          </cell>
          <cell r="K429">
            <v>83.606557377000001</v>
          </cell>
          <cell r="L429" t="str">
            <v>-</v>
          </cell>
          <cell r="M429">
            <v>1.0685128800000001</v>
          </cell>
          <cell r="N429">
            <v>1.3424718033</v>
          </cell>
          <cell r="O429">
            <v>2.2747358823999999</v>
          </cell>
          <cell r="P429">
            <v>46041</v>
          </cell>
          <cell r="Q429">
            <v>9214.0392300000003</v>
          </cell>
          <cell r="R429">
            <v>11371.945599999999</v>
          </cell>
          <cell r="S429">
            <v>-2157.9063700000002</v>
          </cell>
          <cell r="T429">
            <v>35.97</v>
          </cell>
          <cell r="U429">
            <v>55.75</v>
          </cell>
          <cell r="V429">
            <v>64.520179372000001</v>
          </cell>
          <cell r="W429">
            <v>45715</v>
          </cell>
          <cell r="X429">
            <v>31</v>
          </cell>
          <cell r="Y429">
            <v>116.03225806</v>
          </cell>
          <cell r="Z429">
            <v>45912</v>
          </cell>
          <cell r="AA429">
            <v>0.31079270333999998</v>
          </cell>
          <cell r="AB429">
            <v>46022</v>
          </cell>
          <cell r="AC429">
            <v>256.15899999999999</v>
          </cell>
          <cell r="AD429">
            <v>29646.89689</v>
          </cell>
          <cell r="AE429">
            <v>115.73630787</v>
          </cell>
          <cell r="AF429">
            <v>44104</v>
          </cell>
          <cell r="AG429">
            <v>0</v>
          </cell>
          <cell r="AH429">
            <v>0</v>
          </cell>
          <cell r="AI429">
            <v>0</v>
          </cell>
          <cell r="AJ429">
            <v>11.847014925</v>
          </cell>
          <cell r="AK429">
            <v>11.739908632000001</v>
          </cell>
          <cell r="AL429">
            <v>2.7714285714</v>
          </cell>
          <cell r="AM429">
            <v>1.5527950311000001</v>
          </cell>
          <cell r="AN429">
            <v>-33.854358220000002</v>
          </cell>
          <cell r="AO429">
            <v>5.7941176470000002</v>
          </cell>
          <cell r="AP429">
            <v>-59.225618087000001</v>
          </cell>
          <cell r="AQ429">
            <v>12.230889234999999</v>
          </cell>
          <cell r="AR429">
            <v>32.049999999999997</v>
          </cell>
          <cell r="AS429">
            <v>-77.169152650000001</v>
          </cell>
          <cell r="AT429">
            <v>-110.21105335</v>
          </cell>
          <cell r="AU429">
            <v>5.7941176470000002</v>
          </cell>
          <cell r="AV429">
            <v>4.7857236343</v>
          </cell>
          <cell r="AW429">
            <v>35.53125</v>
          </cell>
          <cell r="AX429">
            <v>-19.322112058999998</v>
          </cell>
          <cell r="AY429">
            <v>5</v>
          </cell>
          <cell r="AZ429">
            <v>5</v>
          </cell>
          <cell r="BA429">
            <v>0</v>
          </cell>
          <cell r="BB429">
            <v>-0.15660502204000001</v>
          </cell>
          <cell r="BC429">
            <v>0.46331975739999998</v>
          </cell>
          <cell r="BD429">
            <v>-17.952692365000001</v>
          </cell>
          <cell r="BE429" t="str">
            <v>Bovespa</v>
          </cell>
          <cell r="BF429" t="str">
            <v>FII - Fundos de Investimento Imobiliário</v>
          </cell>
          <cell r="BG429">
            <v>0</v>
          </cell>
        </row>
        <row r="430">
          <cell r="G430" t="str">
            <v>PBLV11</v>
          </cell>
          <cell r="H430" t="str">
            <v>31962875000106</v>
          </cell>
          <cell r="I430" t="str">
            <v>Tradicional</v>
          </cell>
          <cell r="J430" t="str">
            <v>https://fnet.bm</v>
          </cell>
          <cell r="K430">
            <v>0</v>
          </cell>
          <cell r="L430" t="str">
            <v>-</v>
          </cell>
          <cell r="M430" t="str">
            <v>-</v>
          </cell>
          <cell r="N430" t="str">
            <v>-</v>
          </cell>
          <cell r="O430" t="str">
            <v>-</v>
          </cell>
          <cell r="P430" t="str">
            <v>-</v>
          </cell>
          <cell r="Q430" t="str">
            <v>-</v>
          </cell>
          <cell r="R430" t="str">
            <v>-</v>
          </cell>
          <cell r="S430" t="str">
            <v>-</v>
          </cell>
          <cell r="T430" t="str">
            <v>-</v>
          </cell>
          <cell r="U430" t="str">
            <v>-</v>
          </cell>
          <cell r="V430" t="str">
            <v>-</v>
          </cell>
          <cell r="W430" t="str">
            <v>-</v>
          </cell>
          <cell r="X430" t="str">
            <v>-</v>
          </cell>
          <cell r="Y430" t="str">
            <v>-</v>
          </cell>
          <cell r="Z430" t="str">
            <v>-</v>
          </cell>
          <cell r="AA430" t="str">
            <v>-</v>
          </cell>
          <cell r="AB430">
            <v>46022</v>
          </cell>
          <cell r="AC430">
            <v>4673.6439264000001</v>
          </cell>
          <cell r="AD430">
            <v>8117135.8771000002</v>
          </cell>
          <cell r="AE430">
            <v>1736.7895383</v>
          </cell>
          <cell r="AF430">
            <v>45860</v>
          </cell>
          <cell r="AG430" t="str">
            <v>-</v>
          </cell>
          <cell r="AH430" t="str">
            <v>-</v>
          </cell>
          <cell r="AI430" t="str">
            <v>-</v>
          </cell>
          <cell r="AJ430" t="str">
            <v>-</v>
          </cell>
          <cell r="AK430" t="str">
            <v>-</v>
          </cell>
          <cell r="AL430" t="str">
            <v>-</v>
          </cell>
          <cell r="AM430" t="str">
            <v>-</v>
          </cell>
          <cell r="AN430" t="str">
            <v>-</v>
          </cell>
          <cell r="AO430" t="str">
            <v>-</v>
          </cell>
          <cell r="AP430" t="str">
            <v>-</v>
          </cell>
          <cell r="AQ430" t="str">
            <v>-</v>
          </cell>
          <cell r="AR430" t="str">
            <v>-</v>
          </cell>
          <cell r="AS430" t="str">
            <v>-</v>
          </cell>
          <cell r="AT430" t="str">
            <v>-</v>
          </cell>
          <cell r="AU430" t="str">
            <v>-</v>
          </cell>
          <cell r="AV430" t="str">
            <v>-</v>
          </cell>
          <cell r="AW430" t="str">
            <v>-</v>
          </cell>
          <cell r="AX430" t="str">
            <v>-</v>
          </cell>
          <cell r="AY430" t="str">
            <v>-</v>
          </cell>
          <cell r="AZ430" t="str">
            <v>-</v>
          </cell>
          <cell r="BA430" t="str">
            <v>-</v>
          </cell>
          <cell r="BB430" t="str">
            <v>-</v>
          </cell>
          <cell r="BC430" t="str">
            <v>-</v>
          </cell>
          <cell r="BD430" t="str">
            <v>-</v>
          </cell>
          <cell r="BE430" t="str">
            <v>Bovespa</v>
          </cell>
          <cell r="BF430" t="str">
            <v>FII - Fundos de Investimento Imobiliário</v>
          </cell>
          <cell r="BG430" t="str">
            <v>-</v>
          </cell>
        </row>
        <row r="431">
          <cell r="G431" t="str">
            <v>XBXO11</v>
          </cell>
          <cell r="H431" t="str">
            <v>36814809000102</v>
          </cell>
          <cell r="I431" t="str">
            <v>Tradicional</v>
          </cell>
          <cell r="J431" t="str">
            <v>https://fnet.bm</v>
          </cell>
          <cell r="K431">
            <v>0</v>
          </cell>
          <cell r="L431" t="str">
            <v>-</v>
          </cell>
          <cell r="M431">
            <v>0</v>
          </cell>
          <cell r="N431">
            <v>0</v>
          </cell>
          <cell r="O431">
            <v>0</v>
          </cell>
          <cell r="P431">
            <v>45079</v>
          </cell>
          <cell r="Q431" t="str">
            <v>-</v>
          </cell>
          <cell r="R431" t="str">
            <v>-</v>
          </cell>
          <cell r="S431" t="str">
            <v>-</v>
          </cell>
          <cell r="T431" t="str">
            <v>-</v>
          </cell>
          <cell r="U431" t="str">
            <v>-</v>
          </cell>
          <cell r="V431" t="str">
            <v>-</v>
          </cell>
          <cell r="W431" t="str">
            <v>-</v>
          </cell>
          <cell r="X431" t="str">
            <v>-</v>
          </cell>
          <cell r="Y431" t="str">
            <v>-</v>
          </cell>
          <cell r="Z431" t="str">
            <v>-</v>
          </cell>
          <cell r="AA431" t="str">
            <v>-</v>
          </cell>
          <cell r="AB431">
            <v>46022</v>
          </cell>
          <cell r="AC431">
            <v>3042.6</v>
          </cell>
          <cell r="AD431">
            <v>25897.183089999999</v>
          </cell>
          <cell r="AE431">
            <v>8.5115306283999992</v>
          </cell>
          <cell r="AF431" t="str">
            <v>-</v>
          </cell>
          <cell r="AG431" t="str">
            <v>-</v>
          </cell>
          <cell r="AH431">
            <v>0</v>
          </cell>
          <cell r="AI431">
            <v>0</v>
          </cell>
          <cell r="AJ431" t="str">
            <v>-</v>
          </cell>
          <cell r="AK431" t="str">
            <v>-</v>
          </cell>
          <cell r="AL431" t="str">
            <v>-</v>
          </cell>
          <cell r="AM431" t="str">
            <v>-</v>
          </cell>
          <cell r="AN431" t="str">
            <v>-</v>
          </cell>
          <cell r="AO431" t="str">
            <v>-</v>
          </cell>
          <cell r="AP431" t="str">
            <v>-</v>
          </cell>
          <cell r="AQ431" t="str">
            <v>-</v>
          </cell>
          <cell r="AR431" t="str">
            <v>-</v>
          </cell>
          <cell r="AS431" t="str">
            <v>-</v>
          </cell>
          <cell r="AT431" t="str">
            <v>-</v>
          </cell>
          <cell r="AU431" t="str">
            <v>-</v>
          </cell>
          <cell r="AV431" t="str">
            <v>-</v>
          </cell>
          <cell r="AW431" t="str">
            <v>-</v>
          </cell>
          <cell r="AX431" t="str">
            <v>-</v>
          </cell>
          <cell r="AY431" t="str">
            <v>-</v>
          </cell>
          <cell r="AZ431" t="str">
            <v>-</v>
          </cell>
          <cell r="BA431" t="str">
            <v>-</v>
          </cell>
          <cell r="BB431" t="str">
            <v>-</v>
          </cell>
          <cell r="BC431" t="str">
            <v>-</v>
          </cell>
          <cell r="BD431" t="str">
            <v>-</v>
          </cell>
          <cell r="BE431" t="str">
            <v>Bovespa</v>
          </cell>
          <cell r="BF431" t="str">
            <v>FII - Fundos de Investimento Imobiliário</v>
          </cell>
          <cell r="BG431">
            <v>0</v>
          </cell>
        </row>
        <row r="432">
          <cell r="G432" t="str">
            <v>RZZI11</v>
          </cell>
          <cell r="H432" t="str">
            <v>54134474000155</v>
          </cell>
          <cell r="I432" t="str">
            <v>-</v>
          </cell>
          <cell r="J432" t="str">
            <v>https://fnet.bm</v>
          </cell>
          <cell r="K432">
            <v>1.6393442623000001</v>
          </cell>
          <cell r="L432" t="str">
            <v>-</v>
          </cell>
          <cell r="M432" t="str">
            <v>-</v>
          </cell>
          <cell r="N432">
            <v>32.786885245999997</v>
          </cell>
          <cell r="O432">
            <v>0</v>
          </cell>
          <cell r="P432">
            <v>45985</v>
          </cell>
          <cell r="Q432" t="str">
            <v>-</v>
          </cell>
          <cell r="R432" t="str">
            <v>-</v>
          </cell>
          <cell r="S432" t="str">
            <v>-</v>
          </cell>
          <cell r="T432" t="str">
            <v>-</v>
          </cell>
          <cell r="U432" t="str">
            <v>-</v>
          </cell>
          <cell r="V432" t="str">
            <v>-</v>
          </cell>
          <cell r="W432" t="str">
            <v>-</v>
          </cell>
          <cell r="X432" t="str">
            <v>-</v>
          </cell>
          <cell r="Y432" t="str">
            <v>-</v>
          </cell>
          <cell r="Z432" t="str">
            <v>-</v>
          </cell>
          <cell r="AA432" t="str">
            <v>-</v>
          </cell>
          <cell r="AB432">
            <v>46022</v>
          </cell>
          <cell r="AC432">
            <v>111.541</v>
          </cell>
          <cell r="AD432">
            <v>146097.9944</v>
          </cell>
          <cell r="AE432">
            <v>1309.8142782</v>
          </cell>
          <cell r="AF432">
            <v>46036</v>
          </cell>
          <cell r="AG432" t="str">
            <v>-</v>
          </cell>
          <cell r="AH432" t="str">
            <v>-</v>
          </cell>
          <cell r="AI432">
            <v>7.1829999999999998</v>
          </cell>
          <cell r="AJ432" t="str">
            <v>-</v>
          </cell>
          <cell r="AK432" t="str">
            <v>-</v>
          </cell>
          <cell r="AL432" t="str">
            <v>-</v>
          </cell>
          <cell r="AM432" t="str">
            <v>-</v>
          </cell>
          <cell r="AN432" t="str">
            <v>-</v>
          </cell>
          <cell r="AO432" t="str">
            <v>-</v>
          </cell>
          <cell r="AP432" t="str">
            <v>-</v>
          </cell>
          <cell r="AQ432" t="str">
            <v>-</v>
          </cell>
          <cell r="AR432" t="str">
            <v>-</v>
          </cell>
          <cell r="AS432" t="str">
            <v>-</v>
          </cell>
          <cell r="AT432" t="str">
            <v>-</v>
          </cell>
          <cell r="AU432" t="str">
            <v>-</v>
          </cell>
          <cell r="AV432" t="str">
            <v>-</v>
          </cell>
          <cell r="AW432">
            <v>0</v>
          </cell>
          <cell r="AX432">
            <v>0</v>
          </cell>
          <cell r="AY432" t="str">
            <v>-</v>
          </cell>
          <cell r="AZ432" t="str">
            <v>-</v>
          </cell>
          <cell r="BA432">
            <v>0</v>
          </cell>
          <cell r="BB432" t="str">
            <v>-</v>
          </cell>
          <cell r="BC432" t="str">
            <v>-</v>
          </cell>
          <cell r="BD432" t="str">
            <v>-</v>
          </cell>
          <cell r="BE432" t="str">
            <v>Bovespa</v>
          </cell>
          <cell r="BF432" t="str">
            <v>FII - Fundos de Investimento Imobiliário</v>
          </cell>
          <cell r="BG432">
            <v>7.1829999999999998</v>
          </cell>
        </row>
        <row r="433">
          <cell r="G433" t="str">
            <v>RBDS11</v>
          </cell>
          <cell r="H433" t="str">
            <v>11945604000127</v>
          </cell>
          <cell r="I433" t="str">
            <v>Tradicional</v>
          </cell>
          <cell r="J433" t="str">
            <v>https://fnet.bm</v>
          </cell>
          <cell r="K433">
            <v>54.098360655999997</v>
          </cell>
          <cell r="L433" t="str">
            <v>-</v>
          </cell>
          <cell r="M433">
            <v>0.16133291999999999</v>
          </cell>
          <cell r="N433">
            <v>8.3715573771000001E-2</v>
          </cell>
          <cell r="O433">
            <v>0.17927882352999999</v>
          </cell>
          <cell r="P433">
            <v>46041</v>
          </cell>
          <cell r="Q433">
            <v>302.38997000000001</v>
          </cell>
          <cell r="R433">
            <v>328.95979999999997</v>
          </cell>
          <cell r="S433">
            <v>-26.56983</v>
          </cell>
          <cell r="T433">
            <v>2.39</v>
          </cell>
          <cell r="U433">
            <v>3.14</v>
          </cell>
          <cell r="V433">
            <v>76.114649681000003</v>
          </cell>
          <cell r="W433">
            <v>45695</v>
          </cell>
          <cell r="X433">
            <v>1.5</v>
          </cell>
          <cell r="Y433">
            <v>159.33333332999999</v>
          </cell>
          <cell r="Z433">
            <v>46024</v>
          </cell>
          <cell r="AA433">
            <v>0.12625945215000001</v>
          </cell>
          <cell r="AB433">
            <v>46022</v>
          </cell>
          <cell r="AC433">
            <v>126.523</v>
          </cell>
          <cell r="AD433">
            <v>2394.9887699999999</v>
          </cell>
          <cell r="AE433">
            <v>18.929275863000001</v>
          </cell>
          <cell r="AF433">
            <v>44377</v>
          </cell>
          <cell r="AG433">
            <v>0</v>
          </cell>
          <cell r="AH433">
            <v>0</v>
          </cell>
          <cell r="AI433">
            <v>0</v>
          </cell>
          <cell r="AJ433">
            <v>4.8245614035999997</v>
          </cell>
          <cell r="AK433" t="str">
            <v>-</v>
          </cell>
          <cell r="AL433">
            <v>58.278145694999999</v>
          </cell>
          <cell r="AM433">
            <v>40.588235294</v>
          </cell>
          <cell r="AN433">
            <v>-8.0769230769</v>
          </cell>
          <cell r="AO433">
            <v>26.455026454999999</v>
          </cell>
          <cell r="AP433">
            <v>-33.448182944000003</v>
          </cell>
          <cell r="AQ433">
            <v>17.733990148</v>
          </cell>
          <cell r="AR433" t="str">
            <v>-</v>
          </cell>
          <cell r="AS433">
            <v>-89.834777794999994</v>
          </cell>
          <cell r="AT433">
            <v>-122.8766785</v>
          </cell>
          <cell r="AU433">
            <v>26.455026454999999</v>
          </cell>
          <cell r="AV433">
            <v>25.446632441999999</v>
          </cell>
          <cell r="AW433">
            <v>30.232558139000002</v>
          </cell>
          <cell r="AX433">
            <v>-33.928571429000002</v>
          </cell>
          <cell r="AY433">
            <v>7</v>
          </cell>
          <cell r="AZ433">
            <v>6</v>
          </cell>
          <cell r="BA433">
            <v>0</v>
          </cell>
          <cell r="BB433">
            <v>0.27814806484999999</v>
          </cell>
          <cell r="BC433">
            <v>1.7297806064000001</v>
          </cell>
          <cell r="BD433">
            <v>6.1650588560999999</v>
          </cell>
          <cell r="BE433" t="str">
            <v>Bovespa</v>
          </cell>
          <cell r="BF433" t="str">
            <v>FII - Fundos de Investimento Imobiliário</v>
          </cell>
          <cell r="BG433">
            <v>0</v>
          </cell>
        </row>
        <row r="434">
          <cell r="G434" t="str">
            <v>RSPD11</v>
          </cell>
          <cell r="H434" t="str">
            <v>19249989000108</v>
          </cell>
          <cell r="I434" t="str">
            <v>Tradicional</v>
          </cell>
          <cell r="J434" t="str">
            <v>https://fnet.bm</v>
          </cell>
          <cell r="K434">
            <v>50.819672130999997</v>
          </cell>
          <cell r="L434" t="str">
            <v>-</v>
          </cell>
          <cell r="M434">
            <v>27.634692600000001</v>
          </cell>
          <cell r="N434">
            <v>99.118202951000001</v>
          </cell>
          <cell r="O434">
            <v>102.56802352</v>
          </cell>
          <cell r="P434">
            <v>46041</v>
          </cell>
          <cell r="Q434">
            <v>126659.35</v>
          </cell>
          <cell r="R434">
            <v>147519.39989</v>
          </cell>
          <cell r="S434">
            <v>-20860.049889999998</v>
          </cell>
          <cell r="T434">
            <v>850</v>
          </cell>
          <cell r="U434">
            <v>1096.2121979000001</v>
          </cell>
          <cell r="V434">
            <v>77.539731961000001</v>
          </cell>
          <cell r="W434">
            <v>45979</v>
          </cell>
          <cell r="X434">
            <v>786.78522294000004</v>
          </cell>
          <cell r="Y434">
            <v>108.03456586999999</v>
          </cell>
          <cell r="Z434">
            <v>45800</v>
          </cell>
          <cell r="AA434">
            <v>0.95879463602000004</v>
          </cell>
          <cell r="AB434">
            <v>46022</v>
          </cell>
          <cell r="AC434">
            <v>149.011</v>
          </cell>
          <cell r="AD434">
            <v>132102.6894</v>
          </cell>
          <cell r="AE434">
            <v>886.52978237000002</v>
          </cell>
          <cell r="AF434">
            <v>46021</v>
          </cell>
          <cell r="AG434">
            <v>13.678237211000001</v>
          </cell>
          <cell r="AH434">
            <v>135.41318057000001</v>
          </cell>
          <cell r="AI434">
            <v>3.0199112800000001</v>
          </cell>
          <cell r="AJ434">
            <v>0</v>
          </cell>
          <cell r="AK434">
            <v>-0.10710629248</v>
          </cell>
          <cell r="AL434">
            <v>0.34553547829999998</v>
          </cell>
          <cell r="AM434" t="str">
            <v>-</v>
          </cell>
          <cell r="AN434">
            <v>9.5748122812999998</v>
          </cell>
          <cell r="AO434">
            <v>-2.7437797530000001</v>
          </cell>
          <cell r="AP434">
            <v>-15.796447584999999</v>
          </cell>
          <cell r="AQ434">
            <v>0</v>
          </cell>
          <cell r="AR434">
            <v>850</v>
          </cell>
          <cell r="AS434" t="str">
            <v>-</v>
          </cell>
          <cell r="AT434" t="str">
            <v>-</v>
          </cell>
          <cell r="AU434">
            <v>-2.7437797530000001</v>
          </cell>
          <cell r="AV434">
            <v>-3.7521737657999998</v>
          </cell>
          <cell r="AW434">
            <v>12.903212388</v>
          </cell>
          <cell r="AX434">
            <v>-16.030219376000002</v>
          </cell>
          <cell r="AY434" t="str">
            <v>-</v>
          </cell>
          <cell r="AZ434" t="str">
            <v>-</v>
          </cell>
          <cell r="BA434">
            <v>0.35528367999999999</v>
          </cell>
          <cell r="BB434" t="str">
            <v>-</v>
          </cell>
          <cell r="BC434" t="str">
            <v>-</v>
          </cell>
          <cell r="BD434" t="str">
            <v>-</v>
          </cell>
          <cell r="BE434" t="str">
            <v>Bovespa</v>
          </cell>
          <cell r="BF434" t="str">
            <v>FII - Fundos de Investimento Imobiliário</v>
          </cell>
          <cell r="BG434">
            <v>3.0199112800000001</v>
          </cell>
        </row>
        <row r="435">
          <cell r="G435" t="str">
            <v>RBIR11</v>
          </cell>
          <cell r="H435" t="str">
            <v>31161410000148</v>
          </cell>
          <cell r="I435" t="str">
            <v>Tradicional</v>
          </cell>
          <cell r="J435" t="str">
            <v>https://fnet.bm</v>
          </cell>
          <cell r="K435">
            <v>100</v>
          </cell>
          <cell r="L435" t="str">
            <v>-</v>
          </cell>
          <cell r="M435">
            <v>151.25176372000001</v>
          </cell>
          <cell r="N435">
            <v>262.51168738000001</v>
          </cell>
          <cell r="O435">
            <v>217.69519706</v>
          </cell>
          <cell r="P435">
            <v>46041</v>
          </cell>
          <cell r="Q435">
            <v>141366.31520000001</v>
          </cell>
          <cell r="R435">
            <v>116862.61675</v>
          </cell>
          <cell r="S435">
            <v>24503.69845</v>
          </cell>
          <cell r="T435">
            <v>92.48</v>
          </cell>
          <cell r="U435">
            <v>93.86</v>
          </cell>
          <cell r="V435">
            <v>98.529725122000002</v>
          </cell>
          <cell r="W435">
            <v>46034</v>
          </cell>
          <cell r="X435">
            <v>63.279327997000003</v>
          </cell>
          <cell r="Y435">
            <v>146.14567335999999</v>
          </cell>
          <cell r="Z435">
            <v>45678</v>
          </cell>
          <cell r="AA435">
            <v>1.0208643511</v>
          </cell>
          <cell r="AB435">
            <v>46022</v>
          </cell>
          <cell r="AC435">
            <v>1528.615</v>
          </cell>
          <cell r="AD435">
            <v>138477.08077</v>
          </cell>
          <cell r="AE435">
            <v>90.589900510999996</v>
          </cell>
          <cell r="AF435">
            <v>46021</v>
          </cell>
          <cell r="AG435">
            <v>17.251105285000001</v>
          </cell>
          <cell r="AH435">
            <v>13.18846999</v>
          </cell>
          <cell r="AI435">
            <v>0.81773370000000001</v>
          </cell>
          <cell r="AJ435">
            <v>1.0814318193E-2</v>
          </cell>
          <cell r="AK435">
            <v>-9.6291974296000005E-2</v>
          </cell>
          <cell r="AL435">
            <v>1.1478779354999999</v>
          </cell>
          <cell r="AM435">
            <v>5.0286042072999999</v>
          </cell>
          <cell r="AN435">
            <v>45.400129704999998</v>
          </cell>
          <cell r="AO435">
            <v>1.3676451879</v>
          </cell>
          <cell r="AP435">
            <v>20.028869837999999</v>
          </cell>
          <cell r="AQ435">
            <v>-1.4702748775000001</v>
          </cell>
          <cell r="AR435">
            <v>93.86</v>
          </cell>
          <cell r="AS435">
            <v>62.798146525999996</v>
          </cell>
          <cell r="AT435">
            <v>29.756245818</v>
          </cell>
          <cell r="AU435">
            <v>1.3676451879</v>
          </cell>
          <cell r="AV435">
            <v>0.35925117517999999</v>
          </cell>
          <cell r="AW435">
            <v>9.6062992124999997</v>
          </cell>
          <cell r="AX435">
            <v>-3.3841654480000001</v>
          </cell>
          <cell r="AY435">
            <v>11</v>
          </cell>
          <cell r="AZ435">
            <v>8</v>
          </cell>
          <cell r="BA435">
            <v>0.88643219512000004</v>
          </cell>
          <cell r="BB435">
            <v>2.2389894125000001</v>
          </cell>
          <cell r="BC435">
            <v>0.64122333308000001</v>
          </cell>
          <cell r="BD435">
            <v>21.508110952999999</v>
          </cell>
          <cell r="BE435" t="str">
            <v>Bovespa</v>
          </cell>
          <cell r="BF435" t="str">
            <v>FII - Fundos de Investimento Imobiliário</v>
          </cell>
          <cell r="BG435">
            <v>0.81773370000000001</v>
          </cell>
        </row>
        <row r="436">
          <cell r="G436" t="str">
            <v>RBRD11</v>
          </cell>
          <cell r="H436" t="str">
            <v>09006914000134</v>
          </cell>
          <cell r="I436" t="str">
            <v>Tradicional</v>
          </cell>
          <cell r="J436" t="str">
            <v>https://fnet.bm</v>
          </cell>
          <cell r="K436">
            <v>100</v>
          </cell>
          <cell r="L436" t="str">
            <v>-</v>
          </cell>
          <cell r="M436">
            <v>67.441794119999997</v>
          </cell>
          <cell r="N436">
            <v>95.728298687999995</v>
          </cell>
          <cell r="O436">
            <v>124.11046</v>
          </cell>
          <cell r="P436">
            <v>46041</v>
          </cell>
          <cell r="Q436">
            <v>75552.868799999997</v>
          </cell>
          <cell r="R436">
            <v>68275.349820000003</v>
          </cell>
          <cell r="S436">
            <v>7277.5189799999998</v>
          </cell>
          <cell r="T436">
            <v>40.799999999999997</v>
          </cell>
          <cell r="U436">
            <v>41.31</v>
          </cell>
          <cell r="V436">
            <v>98.765432098999995</v>
          </cell>
          <cell r="W436">
            <v>46027</v>
          </cell>
          <cell r="X436">
            <v>29.470839083000001</v>
          </cell>
          <cell r="Y436">
            <v>138.44193537999999</v>
          </cell>
          <cell r="Z436">
            <v>45701</v>
          </cell>
          <cell r="AA436">
            <v>0.62863519559000003</v>
          </cell>
          <cell r="AB436">
            <v>46022</v>
          </cell>
          <cell r="AC436">
            <v>1851.7860000000001</v>
          </cell>
          <cell r="AD436">
            <v>120185.55329</v>
          </cell>
          <cell r="AE436">
            <v>64.902506709999997</v>
          </cell>
          <cell r="AF436">
            <v>46021</v>
          </cell>
          <cell r="AG436">
            <v>17.195551939000001</v>
          </cell>
          <cell r="AH436">
            <v>6.34</v>
          </cell>
          <cell r="AI436">
            <v>0.66</v>
          </cell>
          <cell r="AJ436">
            <v>-0.68159688416999997</v>
          </cell>
          <cell r="AK436">
            <v>-0.78870317666</v>
          </cell>
          <cell r="AL436">
            <v>2.6126273775</v>
          </cell>
          <cell r="AM436">
            <v>6.5948818220999996</v>
          </cell>
          <cell r="AN436">
            <v>29.910573476</v>
          </cell>
          <cell r="AO436">
            <v>-0.68159688407999997</v>
          </cell>
          <cell r="AP436">
            <v>4.5393136089999997</v>
          </cell>
          <cell r="AQ436">
            <v>-0.48780487805</v>
          </cell>
          <cell r="AR436">
            <v>41</v>
          </cell>
          <cell r="AS436">
            <v>-6.6778572312</v>
          </cell>
          <cell r="AT436">
            <v>-39.719757938999997</v>
          </cell>
          <cell r="AU436">
            <v>-0.68159688407999997</v>
          </cell>
          <cell r="AV436">
            <v>-1.6899908967999999</v>
          </cell>
          <cell r="AW436">
            <v>9.5811818705</v>
          </cell>
          <cell r="AX436">
            <v>-3.0435974773000001</v>
          </cell>
          <cell r="AY436">
            <v>10</v>
          </cell>
          <cell r="AZ436">
            <v>6</v>
          </cell>
          <cell r="BA436">
            <v>1.6336633663</v>
          </cell>
          <cell r="BB436">
            <v>1.171119813</v>
          </cell>
          <cell r="BC436">
            <v>1.1055718362</v>
          </cell>
          <cell r="BD436">
            <v>3.7149481178000001</v>
          </cell>
          <cell r="BE436" t="str">
            <v>Bovespa</v>
          </cell>
          <cell r="BF436" t="str">
            <v>FII - Fundos de Investimento Imobiliário</v>
          </cell>
          <cell r="BG436">
            <v>0.66</v>
          </cell>
        </row>
        <row r="437">
          <cell r="G437" t="str">
            <v>RBTS11</v>
          </cell>
          <cell r="H437" t="str">
            <v>29299737000139</v>
          </cell>
          <cell r="I437" t="str">
            <v>Tradicional</v>
          </cell>
          <cell r="J437" t="str">
            <v>https://fnet.bm</v>
          </cell>
          <cell r="K437">
            <v>6.5573770492000003</v>
          </cell>
          <cell r="L437" t="str">
            <v>-</v>
          </cell>
          <cell r="M437">
            <v>1.0020247600000001</v>
          </cell>
          <cell r="N437">
            <v>2.8886393443000001E-2</v>
          </cell>
          <cell r="O437">
            <v>4.5293529412000003E-2</v>
          </cell>
          <cell r="P437">
            <v>46021</v>
          </cell>
          <cell r="Q437">
            <v>22194.43475</v>
          </cell>
          <cell r="R437">
            <v>29838.982250000001</v>
          </cell>
          <cell r="S437">
            <v>-7644.5475004</v>
          </cell>
          <cell r="T437" t="str">
            <v>-</v>
          </cell>
          <cell r="U437">
            <v>392.64811587000003</v>
          </cell>
          <cell r="V437" t="str">
            <v>-</v>
          </cell>
          <cell r="W437">
            <v>46021</v>
          </cell>
          <cell r="X437">
            <v>260.86103399000001</v>
          </cell>
          <cell r="Y437" t="str">
            <v>-</v>
          </cell>
          <cell r="Z437">
            <v>45789</v>
          </cell>
          <cell r="AA437">
            <v>1.4020352465000001</v>
          </cell>
          <cell r="AB437">
            <v>46022</v>
          </cell>
          <cell r="AC437">
            <v>56.524999999999999</v>
          </cell>
          <cell r="AD437">
            <v>15830.154630000001</v>
          </cell>
          <cell r="AE437">
            <v>280.05580946999999</v>
          </cell>
          <cell r="AF437">
            <v>46021</v>
          </cell>
          <cell r="AG437">
            <v>2.5637603648999998</v>
          </cell>
          <cell r="AH437">
            <v>13.53383459</v>
          </cell>
          <cell r="AI437">
            <v>7.3418841300000004</v>
          </cell>
          <cell r="AJ437" t="str">
            <v>-</v>
          </cell>
          <cell r="AK437" t="str">
            <v>-</v>
          </cell>
          <cell r="AL437" t="str">
            <v>-</v>
          </cell>
          <cell r="AM437" t="str">
            <v>-</v>
          </cell>
          <cell r="AN437" t="str">
            <v>-</v>
          </cell>
          <cell r="AO437" t="str">
            <v>-</v>
          </cell>
          <cell r="AP437" t="str">
            <v>-</v>
          </cell>
          <cell r="AQ437" t="str">
            <v>-</v>
          </cell>
          <cell r="AR437" t="str">
            <v>-</v>
          </cell>
          <cell r="AS437" t="str">
            <v>-</v>
          </cell>
          <cell r="AT437" t="str">
            <v>-</v>
          </cell>
          <cell r="AU437" t="str">
            <v>-</v>
          </cell>
          <cell r="AV437" t="str">
            <v>-</v>
          </cell>
          <cell r="AW437">
            <v>26.116776693999999</v>
          </cell>
          <cell r="AX437">
            <v>-13.573509803</v>
          </cell>
          <cell r="AY437" t="str">
            <v>-</v>
          </cell>
          <cell r="AZ437" t="str">
            <v>-</v>
          </cell>
          <cell r="BA437">
            <v>0</v>
          </cell>
          <cell r="BB437" t="str">
            <v>-</v>
          </cell>
          <cell r="BC437" t="str">
            <v>-</v>
          </cell>
          <cell r="BD437" t="str">
            <v>-</v>
          </cell>
          <cell r="BE437" t="str">
            <v>Bovespa</v>
          </cell>
          <cell r="BF437" t="str">
            <v>FII - Fundos de Investimento Imobiliário</v>
          </cell>
          <cell r="BG437">
            <v>7.3418841300000004</v>
          </cell>
        </row>
        <row r="438">
          <cell r="G438" t="str">
            <v>CCRF11</v>
          </cell>
          <cell r="H438" t="str">
            <v>40011268000143</v>
          </cell>
          <cell r="I438" t="str">
            <v>Tradicional</v>
          </cell>
          <cell r="J438" t="str">
            <v>https://fnet.bm</v>
          </cell>
          <cell r="K438">
            <v>0</v>
          </cell>
          <cell r="L438" t="str">
            <v>-</v>
          </cell>
          <cell r="M438">
            <v>0</v>
          </cell>
          <cell r="N438">
            <v>0</v>
          </cell>
          <cell r="O438">
            <v>0</v>
          </cell>
          <cell r="P438">
            <v>45251</v>
          </cell>
          <cell r="Q438" t="str">
            <v>-</v>
          </cell>
          <cell r="R438" t="str">
            <v>-</v>
          </cell>
          <cell r="S438" t="str">
            <v>-</v>
          </cell>
          <cell r="T438" t="str">
            <v>-</v>
          </cell>
          <cell r="U438" t="str">
            <v>-</v>
          </cell>
          <cell r="V438" t="str">
            <v>-</v>
          </cell>
          <cell r="W438" t="str">
            <v>-</v>
          </cell>
          <cell r="X438" t="str">
            <v>-</v>
          </cell>
          <cell r="Y438" t="str">
            <v>-</v>
          </cell>
          <cell r="Z438" t="str">
            <v>-</v>
          </cell>
          <cell r="AA438" t="str">
            <v>-</v>
          </cell>
          <cell r="AB438">
            <v>45291</v>
          </cell>
          <cell r="AC438">
            <v>1571.9</v>
          </cell>
          <cell r="AD438">
            <v>146548.49831</v>
          </cell>
          <cell r="AE438">
            <v>93.230166237999995</v>
          </cell>
          <cell r="AF438">
            <v>45218</v>
          </cell>
          <cell r="AG438" t="str">
            <v>-</v>
          </cell>
          <cell r="AH438">
            <v>0</v>
          </cell>
          <cell r="AI438">
            <v>0</v>
          </cell>
          <cell r="AJ438" t="str">
            <v>-</v>
          </cell>
          <cell r="AK438" t="str">
            <v>-</v>
          </cell>
          <cell r="AL438" t="str">
            <v>-</v>
          </cell>
          <cell r="AM438" t="str">
            <v>-</v>
          </cell>
          <cell r="AN438" t="str">
            <v>-</v>
          </cell>
          <cell r="AO438" t="str">
            <v>-</v>
          </cell>
          <cell r="AP438" t="str">
            <v>-</v>
          </cell>
          <cell r="AQ438" t="str">
            <v>-</v>
          </cell>
          <cell r="AR438" t="str">
            <v>-</v>
          </cell>
          <cell r="AS438" t="str">
            <v>-</v>
          </cell>
          <cell r="AT438" t="str">
            <v>-</v>
          </cell>
          <cell r="AU438" t="str">
            <v>-</v>
          </cell>
          <cell r="AV438" t="str">
            <v>-</v>
          </cell>
          <cell r="AW438" t="str">
            <v>-</v>
          </cell>
          <cell r="AX438" t="str">
            <v>-</v>
          </cell>
          <cell r="AY438" t="str">
            <v>-</v>
          </cell>
          <cell r="AZ438" t="str">
            <v>-</v>
          </cell>
          <cell r="BA438">
            <v>0</v>
          </cell>
          <cell r="BB438" t="str">
            <v>-</v>
          </cell>
          <cell r="BC438" t="str">
            <v>-</v>
          </cell>
          <cell r="BD438" t="str">
            <v>-</v>
          </cell>
          <cell r="BE438" t="str">
            <v>Bovespa</v>
          </cell>
          <cell r="BF438" t="str">
            <v>FII - Fundos de Investimento Imobiliário</v>
          </cell>
          <cell r="BG438">
            <v>0</v>
          </cell>
        </row>
        <row r="439">
          <cell r="G439" t="str">
            <v>RCFF11</v>
          </cell>
          <cell r="H439" t="str">
            <v>35689670000141</v>
          </cell>
          <cell r="I439" t="str">
            <v>Tradicional</v>
          </cell>
          <cell r="J439" t="str">
            <v>https://fnet.bm</v>
          </cell>
          <cell r="K439">
            <v>4.9180327868999996</v>
          </cell>
          <cell r="L439" t="str">
            <v>-</v>
          </cell>
          <cell r="M439">
            <v>1.13767408</v>
          </cell>
          <cell r="N439">
            <v>2.8836065574000001E-2</v>
          </cell>
          <cell r="O439">
            <v>1.4999999999999999E-2</v>
          </cell>
          <cell r="P439">
            <v>46038</v>
          </cell>
          <cell r="Q439">
            <v>30704</v>
          </cell>
          <cell r="R439">
            <v>29960.639999999999</v>
          </cell>
          <cell r="S439">
            <v>743.35999996999999</v>
          </cell>
          <cell r="T439">
            <v>95</v>
          </cell>
          <cell r="U439">
            <v>101.61415327</v>
          </cell>
          <cell r="V439">
            <v>93.490913355999993</v>
          </cell>
          <cell r="W439">
            <v>45681</v>
          </cell>
          <cell r="X439">
            <v>75.827165324000006</v>
          </cell>
          <cell r="Y439">
            <v>125.28491549</v>
          </cell>
          <cell r="Z439">
            <v>45729</v>
          </cell>
          <cell r="AA439">
            <v>0.96521521907999996</v>
          </cell>
          <cell r="AB439">
            <v>46022</v>
          </cell>
          <cell r="AC439">
            <v>323.2</v>
          </cell>
          <cell r="AD439">
            <v>31810.52204</v>
          </cell>
          <cell r="AE439">
            <v>98.423644925999994</v>
          </cell>
          <cell r="AF439">
            <v>46036</v>
          </cell>
          <cell r="AG439">
            <v>4.2871773253000001</v>
          </cell>
          <cell r="AH439">
            <v>3.9742133806000002</v>
          </cell>
          <cell r="AI439">
            <v>0.4244</v>
          </cell>
          <cell r="AJ439" t="str">
            <v>-</v>
          </cell>
          <cell r="AK439" t="str">
            <v>-</v>
          </cell>
          <cell r="AL439" t="str">
            <v>-</v>
          </cell>
          <cell r="AM439" t="str">
            <v>-</v>
          </cell>
          <cell r="AN439" t="str">
            <v>-</v>
          </cell>
          <cell r="AO439" t="str">
            <v>-</v>
          </cell>
          <cell r="AP439" t="str">
            <v>-</v>
          </cell>
          <cell r="AQ439">
            <v>19.383328557999999</v>
          </cell>
          <cell r="AR439" t="str">
            <v>-</v>
          </cell>
          <cell r="AS439">
            <v>30.686245985999999</v>
          </cell>
          <cell r="AT439">
            <v>-2.3556547221000002</v>
          </cell>
          <cell r="AU439" t="str">
            <v>-</v>
          </cell>
          <cell r="AV439" t="str">
            <v>-</v>
          </cell>
          <cell r="AW439">
            <v>27.686472818999999</v>
          </cell>
          <cell r="AX439">
            <v>-23.942307692</v>
          </cell>
          <cell r="AY439" t="str">
            <v>-</v>
          </cell>
          <cell r="AZ439" t="str">
            <v>-</v>
          </cell>
          <cell r="BA439" t="str">
            <v>-</v>
          </cell>
          <cell r="BB439" t="str">
            <v>-</v>
          </cell>
          <cell r="BC439" t="str">
            <v>-</v>
          </cell>
          <cell r="BD439" t="str">
            <v>-</v>
          </cell>
          <cell r="BE439" t="str">
            <v>Bovespa</v>
          </cell>
          <cell r="BF439" t="str">
            <v>FII - Fundos de Investimento Imobiliário</v>
          </cell>
          <cell r="BG439">
            <v>0.4244</v>
          </cell>
        </row>
        <row r="440">
          <cell r="G440" t="str">
            <v>RBRK11</v>
          </cell>
          <cell r="H440" t="str">
            <v>53391653000105</v>
          </cell>
          <cell r="I440" t="str">
            <v>-</v>
          </cell>
          <cell r="J440" t="str">
            <v>https://fnet.bm</v>
          </cell>
          <cell r="K440">
            <v>3.2786885246000002</v>
          </cell>
          <cell r="L440" t="str">
            <v>-</v>
          </cell>
          <cell r="M440" t="str">
            <v>-</v>
          </cell>
          <cell r="N440">
            <v>25.692360656000002</v>
          </cell>
          <cell r="O440">
            <v>0</v>
          </cell>
          <cell r="P440">
            <v>46007</v>
          </cell>
          <cell r="Q440" t="str">
            <v>-</v>
          </cell>
          <cell r="R440" t="str">
            <v>-</v>
          </cell>
          <cell r="S440" t="str">
            <v>-</v>
          </cell>
          <cell r="T440" t="str">
            <v>-</v>
          </cell>
          <cell r="U440" t="str">
            <v>-</v>
          </cell>
          <cell r="V440" t="str">
            <v>-</v>
          </cell>
          <cell r="W440" t="str">
            <v>-</v>
          </cell>
          <cell r="X440" t="str">
            <v>-</v>
          </cell>
          <cell r="Y440" t="str">
            <v>-</v>
          </cell>
          <cell r="Z440" t="str">
            <v>-</v>
          </cell>
          <cell r="AA440" t="str">
            <v>-</v>
          </cell>
          <cell r="AB440">
            <v>46022</v>
          </cell>
          <cell r="AC440">
            <v>1731.23</v>
          </cell>
          <cell r="AD440">
            <v>205289.87072000001</v>
          </cell>
          <cell r="AE440">
            <v>118.58035657000001</v>
          </cell>
          <cell r="AF440" t="str">
            <v>-</v>
          </cell>
          <cell r="AG440" t="str">
            <v>-</v>
          </cell>
          <cell r="AH440" t="str">
            <v>-</v>
          </cell>
          <cell r="AI440">
            <v>0</v>
          </cell>
          <cell r="AJ440" t="str">
            <v>-</v>
          </cell>
          <cell r="AK440" t="str">
            <v>-</v>
          </cell>
          <cell r="AL440" t="str">
            <v>-</v>
          </cell>
          <cell r="AM440" t="str">
            <v>-</v>
          </cell>
          <cell r="AN440" t="str">
            <v>-</v>
          </cell>
          <cell r="AO440" t="str">
            <v>-</v>
          </cell>
          <cell r="AP440" t="str">
            <v>-</v>
          </cell>
          <cell r="AQ440" t="str">
            <v>-</v>
          </cell>
          <cell r="AR440" t="str">
            <v>-</v>
          </cell>
          <cell r="AS440" t="str">
            <v>-</v>
          </cell>
          <cell r="AT440" t="str">
            <v>-</v>
          </cell>
          <cell r="AU440" t="str">
            <v>-</v>
          </cell>
          <cell r="AV440" t="str">
            <v>-</v>
          </cell>
          <cell r="AW440">
            <v>0.17142857141000001</v>
          </cell>
          <cell r="AX440">
            <v>-0.17113519689000001</v>
          </cell>
          <cell r="AY440" t="str">
            <v>-</v>
          </cell>
          <cell r="AZ440" t="str">
            <v>-</v>
          </cell>
          <cell r="BA440" t="str">
            <v>-</v>
          </cell>
          <cell r="BB440" t="str">
            <v>-</v>
          </cell>
          <cell r="BC440" t="str">
            <v>-</v>
          </cell>
          <cell r="BD440" t="str">
            <v>-</v>
          </cell>
          <cell r="BE440" t="str">
            <v>Bovespa</v>
          </cell>
          <cell r="BF440" t="str">
            <v>FII - Fundos de Investimento Imobiliário</v>
          </cell>
          <cell r="BG440">
            <v>0</v>
          </cell>
        </row>
        <row r="441">
          <cell r="G441" t="str">
            <v>RECD11</v>
          </cell>
          <cell r="H441" t="str">
            <v>53260548000137</v>
          </cell>
          <cell r="I441" t="str">
            <v>Tradicional</v>
          </cell>
          <cell r="J441" t="str">
            <v>https://fnet.bm</v>
          </cell>
          <cell r="K441">
            <v>86.885245901999994</v>
          </cell>
          <cell r="L441" t="str">
            <v>-</v>
          </cell>
          <cell r="M441">
            <v>4.2497146399999997</v>
          </cell>
          <cell r="N441">
            <v>0.81227131147999998</v>
          </cell>
          <cell r="O441">
            <v>2.1402299999999999</v>
          </cell>
          <cell r="P441">
            <v>46041</v>
          </cell>
          <cell r="Q441">
            <v>45648.096749999997</v>
          </cell>
          <cell r="R441">
            <v>50720.107499999998</v>
          </cell>
          <cell r="S441">
            <v>-5072.0107500000004</v>
          </cell>
          <cell r="T441">
            <v>8.3699999999999992</v>
          </cell>
          <cell r="U441">
            <v>8.82</v>
          </cell>
          <cell r="V441">
            <v>94.897959184000001</v>
          </cell>
          <cell r="W441">
            <v>46027</v>
          </cell>
          <cell r="X441">
            <v>5.8297212463000001</v>
          </cell>
          <cell r="Y441">
            <v>143.57461782999999</v>
          </cell>
          <cell r="Z441">
            <v>45772</v>
          </cell>
          <cell r="AA441">
            <v>1.0240349041000001</v>
          </cell>
          <cell r="AB441">
            <v>46022</v>
          </cell>
          <cell r="AC441">
            <v>5453.7749999999996</v>
          </cell>
          <cell r="AD441">
            <v>44576.700040000003</v>
          </cell>
          <cell r="AE441">
            <v>8.1735495212</v>
          </cell>
          <cell r="AF441">
            <v>46021</v>
          </cell>
          <cell r="AG441">
            <v>12.810752688000001</v>
          </cell>
          <cell r="AH441">
            <v>1.1914</v>
          </cell>
          <cell r="AI441">
            <v>7.9500000000000001E-2</v>
          </cell>
          <cell r="AJ441">
            <v>0</v>
          </cell>
          <cell r="AK441">
            <v>-0.10710629248</v>
          </cell>
          <cell r="AL441">
            <v>18.160107967999998</v>
          </cell>
          <cell r="AM441">
            <v>25.396920413</v>
          </cell>
          <cell r="AN441" t="str">
            <v>-</v>
          </cell>
          <cell r="AO441">
            <v>18.443126191000001</v>
          </cell>
          <cell r="AP441" t="str">
            <v>-</v>
          </cell>
          <cell r="AQ441">
            <v>3.7174721187999999</v>
          </cell>
          <cell r="AR441">
            <v>8.07</v>
          </cell>
          <cell r="AS441" t="str">
            <v>-</v>
          </cell>
          <cell r="AT441" t="str">
            <v>-</v>
          </cell>
          <cell r="AU441">
            <v>18.443126191000001</v>
          </cell>
          <cell r="AV441">
            <v>17.434732178000001</v>
          </cell>
          <cell r="AW441">
            <v>18.443126191000001</v>
          </cell>
          <cell r="AX441">
            <v>-8.7383070955999997</v>
          </cell>
          <cell r="AY441">
            <v>8</v>
          </cell>
          <cell r="AZ441">
            <v>5</v>
          </cell>
          <cell r="BA441">
            <v>0.94982078852999996</v>
          </cell>
          <cell r="BB441">
            <v>0.81017321806999998</v>
          </cell>
          <cell r="BC441">
            <v>-0.47769868371000002</v>
          </cell>
          <cell r="BD441">
            <v>53.874789131999997</v>
          </cell>
          <cell r="BE441" t="str">
            <v>Bovespa</v>
          </cell>
          <cell r="BF441" t="str">
            <v>FII - Fundos de Investimento Imobiliário</v>
          </cell>
          <cell r="BG441">
            <v>7.9500000000000001E-2</v>
          </cell>
        </row>
        <row r="442">
          <cell r="G442" t="str">
            <v>RMBS11</v>
          </cell>
          <cell r="H442" t="str">
            <v>58366499000135</v>
          </cell>
          <cell r="I442" t="str">
            <v>-</v>
          </cell>
          <cell r="J442" t="str">
            <v>https://fnet.bm</v>
          </cell>
          <cell r="K442">
            <v>6.5573770492000003</v>
          </cell>
          <cell r="L442" t="str">
            <v>-</v>
          </cell>
          <cell r="M442" t="str">
            <v>-</v>
          </cell>
          <cell r="N442" t="str">
            <v>-</v>
          </cell>
          <cell r="O442" t="str">
            <v>-</v>
          </cell>
          <cell r="P442">
            <v>46041</v>
          </cell>
          <cell r="Q442">
            <v>1131</v>
          </cell>
          <cell r="R442" t="str">
            <v>-</v>
          </cell>
          <cell r="S442" t="str">
            <v>-</v>
          </cell>
          <cell r="T442">
            <v>8.6999999999999993</v>
          </cell>
          <cell r="U442" t="str">
            <v>-</v>
          </cell>
          <cell r="V442" t="str">
            <v>-</v>
          </cell>
          <cell r="W442" t="str">
            <v>-</v>
          </cell>
          <cell r="X442" t="str">
            <v>-</v>
          </cell>
          <cell r="Y442" t="str">
            <v>-</v>
          </cell>
          <cell r="Z442" t="str">
            <v>-</v>
          </cell>
          <cell r="AA442">
            <v>1.4737795463000001</v>
          </cell>
          <cell r="AB442">
            <v>46022</v>
          </cell>
          <cell r="AC442">
            <v>130</v>
          </cell>
          <cell r="AD442">
            <v>767.41463999999996</v>
          </cell>
          <cell r="AE442">
            <v>5.9031895385000004</v>
          </cell>
          <cell r="AF442" t="str">
            <v>-</v>
          </cell>
          <cell r="AG442" t="str">
            <v>-</v>
          </cell>
          <cell r="AH442" t="str">
            <v>-</v>
          </cell>
          <cell r="AI442" t="str">
            <v>-</v>
          </cell>
          <cell r="AJ442">
            <v>-8.2278481011999993</v>
          </cell>
          <cell r="AK442">
            <v>-8.3349543937000004</v>
          </cell>
          <cell r="AL442" t="str">
            <v>-</v>
          </cell>
          <cell r="AM442" t="str">
            <v>-</v>
          </cell>
          <cell r="AN442" t="str">
            <v>-</v>
          </cell>
          <cell r="AO442" t="str">
            <v>-</v>
          </cell>
          <cell r="AP442" t="str">
            <v>-</v>
          </cell>
          <cell r="AQ442" t="str">
            <v>-</v>
          </cell>
          <cell r="AR442" t="str">
            <v>-</v>
          </cell>
          <cell r="AS442" t="str">
            <v>-</v>
          </cell>
          <cell r="AT442" t="str">
            <v>-</v>
          </cell>
          <cell r="AU442" t="str">
            <v>-</v>
          </cell>
          <cell r="AV442" t="str">
            <v>-</v>
          </cell>
          <cell r="AW442" t="str">
            <v>-</v>
          </cell>
          <cell r="AX442" t="str">
            <v>-</v>
          </cell>
          <cell r="AY442" t="str">
            <v>-</v>
          </cell>
          <cell r="AZ442" t="str">
            <v>-</v>
          </cell>
          <cell r="BA442" t="str">
            <v>-</v>
          </cell>
          <cell r="BB442" t="str">
            <v>-</v>
          </cell>
          <cell r="BC442" t="str">
            <v>-</v>
          </cell>
          <cell r="BD442" t="str">
            <v>-</v>
          </cell>
          <cell r="BE442" t="str">
            <v>Bovespa</v>
          </cell>
          <cell r="BF442" t="str">
            <v>FII - Fundos de Investimento Imobiliário</v>
          </cell>
          <cell r="BG442" t="str">
            <v>-</v>
          </cell>
        </row>
        <row r="443">
          <cell r="G443" t="str">
            <v>RECM11</v>
          </cell>
          <cell r="H443" t="str">
            <v>56430935000162</v>
          </cell>
          <cell r="I443" t="str">
            <v>Tradicional</v>
          </cell>
          <cell r="J443" t="str">
            <v>https://fnet.bm</v>
          </cell>
          <cell r="K443">
            <v>100</v>
          </cell>
          <cell r="L443" t="str">
            <v>-</v>
          </cell>
          <cell r="M443">
            <v>16.61011792</v>
          </cell>
          <cell r="N443">
            <v>8.6158963933999999</v>
          </cell>
          <cell r="O443">
            <v>7.8529776471000003</v>
          </cell>
          <cell r="P443">
            <v>46041</v>
          </cell>
          <cell r="Q443">
            <v>71992.430689999994</v>
          </cell>
          <cell r="R443">
            <v>72244.446200000006</v>
          </cell>
          <cell r="S443">
            <v>-252.01551001000001</v>
          </cell>
          <cell r="T443">
            <v>8.57</v>
          </cell>
          <cell r="U443">
            <v>8.7728070982999995</v>
          </cell>
          <cell r="V443">
            <v>97.688230278000006</v>
          </cell>
          <cell r="W443">
            <v>45982</v>
          </cell>
          <cell r="X443">
            <v>6.4395883596000001</v>
          </cell>
          <cell r="Y443">
            <v>133.08304074</v>
          </cell>
          <cell r="Z443">
            <v>45702</v>
          </cell>
          <cell r="AA443">
            <v>0.87478907257000005</v>
          </cell>
          <cell r="AB443">
            <v>46022</v>
          </cell>
          <cell r="AC443">
            <v>8400.5169999999998</v>
          </cell>
          <cell r="AD443">
            <v>82296.902130000002</v>
          </cell>
          <cell r="AE443">
            <v>9.7966472932999995</v>
          </cell>
          <cell r="AF443">
            <v>46030</v>
          </cell>
          <cell r="AG443">
            <v>15.930232558</v>
          </cell>
          <cell r="AH443">
            <v>1.37</v>
          </cell>
          <cell r="AI443">
            <v>0.11</v>
          </cell>
          <cell r="AJ443">
            <v>-0.46457607423000002</v>
          </cell>
          <cell r="AK443">
            <v>-0.57168236671999995</v>
          </cell>
          <cell r="AL443">
            <v>1.0432628531000001</v>
          </cell>
          <cell r="AM443">
            <v>5.8897433187999999</v>
          </cell>
          <cell r="AN443">
            <v>16.932924454999998</v>
          </cell>
          <cell r="AO443">
            <v>0.92577068680999997</v>
          </cell>
          <cell r="AP443">
            <v>-8.4383354119000007</v>
          </cell>
          <cell r="AQ443">
            <v>0.46893317703999998</v>
          </cell>
          <cell r="AR443">
            <v>8.5299999999999994</v>
          </cell>
          <cell r="AS443" t="str">
            <v>-</v>
          </cell>
          <cell r="AT443" t="str">
            <v>-</v>
          </cell>
          <cell r="AU443">
            <v>0.92577068680999997</v>
          </cell>
          <cell r="AV443">
            <v>-8.2623325942999995E-2</v>
          </cell>
          <cell r="AW443">
            <v>12.027736424</v>
          </cell>
          <cell r="AX443">
            <v>-8.485512452</v>
          </cell>
          <cell r="AY443">
            <v>8</v>
          </cell>
          <cell r="AZ443">
            <v>5</v>
          </cell>
          <cell r="BA443">
            <v>1.2805587893000001</v>
          </cell>
          <cell r="BB443">
            <v>3.2120336652000002E-2</v>
          </cell>
          <cell r="BC443">
            <v>0.20159555488</v>
          </cell>
          <cell r="BD443">
            <v>-1.4911122080000001</v>
          </cell>
          <cell r="BE443" t="str">
            <v>Bovespa</v>
          </cell>
          <cell r="BF443" t="str">
            <v>FII - Fundos de Investimento Imobiliário</v>
          </cell>
          <cell r="BG443">
            <v>0.11</v>
          </cell>
        </row>
        <row r="444">
          <cell r="G444" t="str">
            <v>RBHG11</v>
          </cell>
          <cell r="H444" t="str">
            <v>30647758000187</v>
          </cell>
          <cell r="I444" t="str">
            <v>Tradicional</v>
          </cell>
          <cell r="J444" t="str">
            <v>https://fnet.bm</v>
          </cell>
          <cell r="K444">
            <v>100</v>
          </cell>
          <cell r="L444" t="str">
            <v>-</v>
          </cell>
          <cell r="M444">
            <v>267.09075608000001</v>
          </cell>
          <cell r="N444">
            <v>203.37230607000001</v>
          </cell>
          <cell r="O444">
            <v>211.59965882</v>
          </cell>
          <cell r="P444">
            <v>46041</v>
          </cell>
          <cell r="Q444">
            <v>143432.03511999999</v>
          </cell>
          <cell r="R444">
            <v>150217.74053000001</v>
          </cell>
          <cell r="S444">
            <v>-6785.7054098999997</v>
          </cell>
          <cell r="T444">
            <v>66.16</v>
          </cell>
          <cell r="U444">
            <v>66.16</v>
          </cell>
          <cell r="V444">
            <v>100</v>
          </cell>
          <cell r="W444">
            <v>46041</v>
          </cell>
          <cell r="X444">
            <v>54.165780325999997</v>
          </cell>
          <cell r="Y444">
            <v>122.14353712</v>
          </cell>
          <cell r="Z444">
            <v>45701</v>
          </cell>
          <cell r="AA444">
            <v>0.76473344644999997</v>
          </cell>
          <cell r="AB444">
            <v>46022</v>
          </cell>
          <cell r="AC444">
            <v>2167.9569999999999</v>
          </cell>
          <cell r="AD444">
            <v>187558.2084</v>
          </cell>
          <cell r="AE444">
            <v>86.513804656000005</v>
          </cell>
          <cell r="AF444">
            <v>46021</v>
          </cell>
          <cell r="AG444">
            <v>13.854813104</v>
          </cell>
          <cell r="AH444">
            <v>9.6</v>
          </cell>
          <cell r="AI444">
            <v>0.8</v>
          </cell>
          <cell r="AJ444">
            <v>1.5117158E-2</v>
          </cell>
          <cell r="AK444">
            <v>-9.1989134488999993E-2</v>
          </cell>
          <cell r="AL444">
            <v>7.8374803990000004</v>
          </cell>
          <cell r="AM444">
            <v>8.4212909534999998</v>
          </cell>
          <cell r="AN444">
            <v>10.310590668</v>
          </cell>
          <cell r="AO444">
            <v>0.88441598036000002</v>
          </cell>
          <cell r="AP444">
            <v>-15.060669197999999</v>
          </cell>
          <cell r="AQ444">
            <v>1.4879582759000001</v>
          </cell>
          <cell r="AR444">
            <v>65.19</v>
          </cell>
          <cell r="AS444">
            <v>58.327437711000002</v>
          </cell>
          <cell r="AT444">
            <v>25.285537003000002</v>
          </cell>
          <cell r="AU444">
            <v>0.88441598036000002</v>
          </cell>
          <cell r="AV444">
            <v>-0.12397803238000001</v>
          </cell>
          <cell r="AW444">
            <v>7.2894779376000001</v>
          </cell>
          <cell r="AX444">
            <v>-7.2691552063999998</v>
          </cell>
          <cell r="AY444">
            <v>7</v>
          </cell>
          <cell r="AZ444">
            <v>3</v>
          </cell>
          <cell r="BA444">
            <v>1.2882447665000001</v>
          </cell>
          <cell r="BB444">
            <v>-1.7978601140000001E-2</v>
          </cell>
          <cell r="BC444">
            <v>1.3724599495000001</v>
          </cell>
          <cell r="BD444">
            <v>-18.252657774999999</v>
          </cell>
          <cell r="BE444" t="str">
            <v>Bovespa</v>
          </cell>
          <cell r="BF444" t="str">
            <v>FII - Fundos de Investimento Imobiliário</v>
          </cell>
          <cell r="BG444">
            <v>0.8</v>
          </cell>
        </row>
        <row r="445">
          <cell r="G445" t="str">
            <v>RBHY11</v>
          </cell>
          <cell r="H445" t="str">
            <v>37899479000150</v>
          </cell>
          <cell r="I445" t="str">
            <v>Tradicional</v>
          </cell>
          <cell r="J445" t="str">
            <v>https://fnet.bm</v>
          </cell>
          <cell r="K445">
            <v>100</v>
          </cell>
          <cell r="L445" t="str">
            <v>-</v>
          </cell>
          <cell r="M445">
            <v>262.63284119999997</v>
          </cell>
          <cell r="N445">
            <v>147.88364688999999</v>
          </cell>
          <cell r="O445">
            <v>168.87066647</v>
          </cell>
          <cell r="P445">
            <v>46041</v>
          </cell>
          <cell r="Q445">
            <v>146898.11790000001</v>
          </cell>
          <cell r="R445">
            <v>146727.70245000001</v>
          </cell>
          <cell r="S445">
            <v>170.41545020000001</v>
          </cell>
          <cell r="T445">
            <v>77.58</v>
          </cell>
          <cell r="U445">
            <v>77.58</v>
          </cell>
          <cell r="V445">
            <v>100</v>
          </cell>
          <cell r="W445">
            <v>46041</v>
          </cell>
          <cell r="X445">
            <v>63.427081956000002</v>
          </cell>
          <cell r="Y445">
            <v>122.31368306</v>
          </cell>
          <cell r="Z445">
            <v>45701</v>
          </cell>
          <cell r="AA445">
            <v>0.84557138750000005</v>
          </cell>
          <cell r="AB445">
            <v>46022</v>
          </cell>
          <cell r="AC445">
            <v>1893.5050000000001</v>
          </cell>
          <cell r="AD445">
            <v>173726.45298999999</v>
          </cell>
          <cell r="AE445">
            <v>91.748610639999995</v>
          </cell>
          <cell r="AF445">
            <v>46021</v>
          </cell>
          <cell r="AG445">
            <v>16.195638147</v>
          </cell>
          <cell r="AH445">
            <v>12.55</v>
          </cell>
          <cell r="AI445">
            <v>1.05</v>
          </cell>
          <cell r="AJ445">
            <v>0.66173608410999996</v>
          </cell>
          <cell r="AK445">
            <v>0.55462979162000003</v>
          </cell>
          <cell r="AL445">
            <v>2.4982608113999998</v>
          </cell>
          <cell r="AM445">
            <v>7.8625214993999997</v>
          </cell>
          <cell r="AN445">
            <v>17.646856723999999</v>
          </cell>
          <cell r="AO445">
            <v>1.6110019646</v>
          </cell>
          <cell r="AP445">
            <v>-7.7244031434</v>
          </cell>
          <cell r="AQ445">
            <v>1.1473272490999999</v>
          </cell>
          <cell r="AR445">
            <v>76.7</v>
          </cell>
          <cell r="AS445" t="str">
            <v>-</v>
          </cell>
          <cell r="AT445" t="str">
            <v>-</v>
          </cell>
          <cell r="AU445">
            <v>1.6110019646</v>
          </cell>
          <cell r="AV445">
            <v>0.60260795181000004</v>
          </cell>
          <cell r="AW445">
            <v>10.927152316999999</v>
          </cell>
          <cell r="AX445">
            <v>-5.4726368157999996</v>
          </cell>
          <cell r="AY445">
            <v>9</v>
          </cell>
          <cell r="AZ445">
            <v>6</v>
          </cell>
          <cell r="BA445">
            <v>1.3684347713</v>
          </cell>
          <cell r="BB445">
            <v>0.52832398870999997</v>
          </cell>
          <cell r="BC445">
            <v>0.99739610898999997</v>
          </cell>
          <cell r="BD445">
            <v>-4.6445010494999996</v>
          </cell>
          <cell r="BE445" t="str">
            <v>Bovespa</v>
          </cell>
          <cell r="BF445" t="str">
            <v>FII - Fundos de Investimento Imobiliário</v>
          </cell>
          <cell r="BG445">
            <v>1.05</v>
          </cell>
        </row>
        <row r="446">
          <cell r="G446" t="str">
            <v>RBOP11</v>
          </cell>
          <cell r="H446" t="str">
            <v>13500306000159</v>
          </cell>
          <cell r="I446" t="str">
            <v>Tradicional</v>
          </cell>
          <cell r="J446" t="str">
            <v>https://fnet.bm</v>
          </cell>
          <cell r="K446">
            <v>100</v>
          </cell>
          <cell r="L446" t="str">
            <v>-</v>
          </cell>
          <cell r="M446">
            <v>21.507637160000002</v>
          </cell>
          <cell r="N446">
            <v>15.904947049</v>
          </cell>
          <cell r="O446">
            <v>12.313552940999999</v>
          </cell>
          <cell r="P446">
            <v>46041</v>
          </cell>
          <cell r="Q446">
            <v>22011.272639999999</v>
          </cell>
          <cell r="R446">
            <v>25416</v>
          </cell>
          <cell r="S446">
            <v>-3404.7273599999999</v>
          </cell>
          <cell r="T446">
            <v>216.51</v>
          </cell>
          <cell r="U446">
            <v>217.82</v>
          </cell>
          <cell r="V446">
            <v>99.398585987999994</v>
          </cell>
          <cell r="W446">
            <v>46038</v>
          </cell>
          <cell r="X446">
            <v>137.04837666</v>
          </cell>
          <cell r="Y446">
            <v>157.98071110000001</v>
          </cell>
          <cell r="Z446">
            <v>45728</v>
          </cell>
          <cell r="AA446">
            <v>0.29208884538000002</v>
          </cell>
          <cell r="AB446">
            <v>46022</v>
          </cell>
          <cell r="AC446">
            <v>101.664</v>
          </cell>
          <cell r="AD446">
            <v>75358.141839999997</v>
          </cell>
          <cell r="AE446">
            <v>741.24706719999995</v>
          </cell>
          <cell r="AF446">
            <v>46029</v>
          </cell>
          <cell r="AG446">
            <v>6</v>
          </cell>
          <cell r="AH446">
            <v>15</v>
          </cell>
          <cell r="AI446">
            <v>15</v>
          </cell>
          <cell r="AJ446">
            <v>-0.60141401162999997</v>
          </cell>
          <cell r="AK446">
            <v>-0.70852030412</v>
          </cell>
          <cell r="AL446">
            <v>3.7625206023</v>
          </cell>
          <cell r="AM446">
            <v>16.265904334999998</v>
          </cell>
          <cell r="AN446">
            <v>-6.9872765322000001</v>
          </cell>
          <cell r="AO446">
            <v>6.9652737797000004</v>
          </cell>
          <cell r="AP446">
            <v>-32.358536399000002</v>
          </cell>
          <cell r="AQ446">
            <v>1.1728971962000001</v>
          </cell>
          <cell r="AR446">
            <v>214</v>
          </cell>
          <cell r="AS446">
            <v>-55.290149098000001</v>
          </cell>
          <cell r="AT446">
            <v>-88.332049806000001</v>
          </cell>
          <cell r="AU446">
            <v>6.9652737797000004</v>
          </cell>
          <cell r="AV446">
            <v>5.9568797669000002</v>
          </cell>
          <cell r="AW446">
            <v>17.525149799000001</v>
          </cell>
          <cell r="AX446">
            <v>-15.813217989</v>
          </cell>
          <cell r="AY446">
            <v>6</v>
          </cell>
          <cell r="AZ446">
            <v>5</v>
          </cell>
          <cell r="BA446">
            <v>6.6934404283999998</v>
          </cell>
          <cell r="BB446">
            <v>-0.23814907397999999</v>
          </cell>
          <cell r="BC446">
            <v>-0.68703786717000004</v>
          </cell>
          <cell r="BD446">
            <v>1.1115687066</v>
          </cell>
          <cell r="BE446" t="str">
            <v>Bovespa</v>
          </cell>
          <cell r="BF446" t="str">
            <v>FII - Fundos de Investimento Imobiliário</v>
          </cell>
          <cell r="BG446">
            <v>15</v>
          </cell>
        </row>
        <row r="447">
          <cell r="G447" t="str">
            <v>RBED11</v>
          </cell>
          <cell r="H447" t="str">
            <v>13873457000152</v>
          </cell>
          <cell r="I447" t="str">
            <v>Tradicional</v>
          </cell>
          <cell r="J447" t="str">
            <v>https://fnet.bm</v>
          </cell>
          <cell r="K447">
            <v>0</v>
          </cell>
          <cell r="L447" t="str">
            <v>-</v>
          </cell>
          <cell r="M447">
            <v>17.920584359999999</v>
          </cell>
          <cell r="N447">
            <v>0</v>
          </cell>
          <cell r="O447">
            <v>0</v>
          </cell>
          <cell r="P447">
            <v>45695</v>
          </cell>
          <cell r="Q447" t="str">
            <v>-</v>
          </cell>
          <cell r="R447">
            <v>221843.0724</v>
          </cell>
          <cell r="S447" t="str">
            <v>-</v>
          </cell>
          <cell r="T447" t="str">
            <v>-</v>
          </cell>
          <cell r="U447">
            <v>94.03</v>
          </cell>
          <cell r="V447" t="str">
            <v>-</v>
          </cell>
          <cell r="W447">
            <v>45695</v>
          </cell>
          <cell r="X447">
            <v>92.004223918999998</v>
          </cell>
          <cell r="Y447" t="str">
            <v>-</v>
          </cell>
          <cell r="Z447">
            <v>45679</v>
          </cell>
          <cell r="AA447" t="str">
            <v>-</v>
          </cell>
          <cell r="AB447">
            <v>45716</v>
          </cell>
          <cell r="AC447">
            <v>2355.0219999999999</v>
          </cell>
          <cell r="AD447">
            <v>0</v>
          </cell>
          <cell r="AE447">
            <v>0</v>
          </cell>
          <cell r="AF447">
            <v>45688</v>
          </cell>
          <cell r="AG447">
            <v>1.1040339702999999</v>
          </cell>
          <cell r="AH447">
            <v>1.04</v>
          </cell>
          <cell r="AI447">
            <v>0</v>
          </cell>
          <cell r="AJ447" t="str">
            <v>-</v>
          </cell>
          <cell r="AK447" t="str">
            <v>-</v>
          </cell>
          <cell r="AL447" t="str">
            <v>-</v>
          </cell>
          <cell r="AM447" t="str">
            <v>-</v>
          </cell>
          <cell r="AN447" t="str">
            <v>-</v>
          </cell>
          <cell r="AO447" t="str">
            <v>-</v>
          </cell>
          <cell r="AP447" t="str">
            <v>-</v>
          </cell>
          <cell r="AQ447" t="str">
            <v>-</v>
          </cell>
          <cell r="AR447" t="str">
            <v>-</v>
          </cell>
          <cell r="AS447" t="str">
            <v>-</v>
          </cell>
          <cell r="AT447" t="str">
            <v>-</v>
          </cell>
          <cell r="AU447" t="str">
            <v>-</v>
          </cell>
          <cell r="AV447" t="str">
            <v>-</v>
          </cell>
          <cell r="AW447">
            <v>0.80403087486000002</v>
          </cell>
          <cell r="AX447">
            <v>0.80403087486000002</v>
          </cell>
          <cell r="AY447" t="str">
            <v>-</v>
          </cell>
          <cell r="AZ447" t="str">
            <v>-</v>
          </cell>
          <cell r="BA447">
            <v>1.0281759763</v>
          </cell>
          <cell r="BB447" t="str">
            <v>-</v>
          </cell>
          <cell r="BC447" t="str">
            <v>-</v>
          </cell>
          <cell r="BD447" t="str">
            <v>-</v>
          </cell>
          <cell r="BE447" t="str">
            <v>Bovespa</v>
          </cell>
          <cell r="BF447" t="str">
            <v>FII - Fundos de Investimento Imobiliário</v>
          </cell>
          <cell r="BG447">
            <v>0</v>
          </cell>
        </row>
        <row r="448">
          <cell r="G448" t="str">
            <v>RBRS11</v>
          </cell>
          <cell r="H448" t="str">
            <v>36517660000191</v>
          </cell>
          <cell r="I448" t="str">
            <v>Tradicional</v>
          </cell>
          <cell r="J448" t="str">
            <v>https://fnet.bm</v>
          </cell>
          <cell r="K448">
            <v>90.163934425999997</v>
          </cell>
          <cell r="L448" t="str">
            <v>-</v>
          </cell>
          <cell r="M448">
            <v>65.2786306</v>
          </cell>
          <cell r="N448">
            <v>32.679280327999997</v>
          </cell>
          <cell r="O448">
            <v>44.270818824000003</v>
          </cell>
          <cell r="P448">
            <v>46038</v>
          </cell>
          <cell r="Q448">
            <v>26602.929599999999</v>
          </cell>
          <cell r="R448">
            <v>59920.030449999998</v>
          </cell>
          <cell r="S448">
            <v>-33317.100850000003</v>
          </cell>
          <cell r="T448">
            <v>34.799999999999997</v>
          </cell>
          <cell r="U448">
            <v>54.250561816999998</v>
          </cell>
          <cell r="V448">
            <v>64.146801128999996</v>
          </cell>
          <cell r="W448">
            <v>45930</v>
          </cell>
          <cell r="X448">
            <v>30.66715756</v>
          </cell>
          <cell r="Y448">
            <v>113.47644440000001</v>
          </cell>
          <cell r="Z448">
            <v>45716</v>
          </cell>
          <cell r="AA448">
            <v>0.36354217125999999</v>
          </cell>
          <cell r="AB448">
            <v>46022</v>
          </cell>
          <cell r="AC448">
            <v>764.452</v>
          </cell>
          <cell r="AD448">
            <v>73177.011369999993</v>
          </cell>
          <cell r="AE448">
            <v>95.724795501000003</v>
          </cell>
          <cell r="AF448">
            <v>46021</v>
          </cell>
          <cell r="AG448">
            <v>7.2069464543999997</v>
          </cell>
          <cell r="AH448">
            <v>2.4900000000000002</v>
          </cell>
          <cell r="AI448">
            <v>0.17</v>
          </cell>
          <cell r="AJ448" t="str">
            <v>-</v>
          </cell>
          <cell r="AK448" t="str">
            <v>-</v>
          </cell>
          <cell r="AL448">
            <v>-3.6823964433</v>
          </cell>
          <cell r="AM448">
            <v>-18.860181599000001</v>
          </cell>
          <cell r="AN448">
            <v>6.7613934118000003</v>
          </cell>
          <cell r="AO448">
            <v>-3.9470052444000001</v>
          </cell>
          <cell r="AP448">
            <v>-18.609866454999999</v>
          </cell>
          <cell r="AQ448">
            <v>1.2805587892000001</v>
          </cell>
          <cell r="AR448">
            <v>34.36</v>
          </cell>
          <cell r="AS448">
            <v>-51.238911072000001</v>
          </cell>
          <cell r="AT448">
            <v>-84.280811779999993</v>
          </cell>
          <cell r="AU448">
            <v>-3.9470052444000001</v>
          </cell>
          <cell r="AV448">
            <v>-4.9553992570999998</v>
          </cell>
          <cell r="AW448">
            <v>26.251048363999999</v>
          </cell>
          <cell r="AX448">
            <v>-22.937443336000001</v>
          </cell>
          <cell r="AY448">
            <v>6</v>
          </cell>
          <cell r="AZ448">
            <v>5</v>
          </cell>
          <cell r="BA448">
            <v>0.45945945946</v>
          </cell>
          <cell r="BB448">
            <v>1.0404668347000001E-2</v>
          </cell>
          <cell r="BC448">
            <v>-0.50315226697000004</v>
          </cell>
          <cell r="BD448">
            <v>6.5376167390999997</v>
          </cell>
          <cell r="BE448" t="str">
            <v>Bovespa</v>
          </cell>
          <cell r="BF448" t="str">
            <v>FII - Fundos de Investimento Imobiliário</v>
          </cell>
          <cell r="BG448">
            <v>0.17</v>
          </cell>
        </row>
        <row r="449">
          <cell r="G449" t="str">
            <v>RNGO11</v>
          </cell>
          <cell r="H449" t="str">
            <v>15006286000190</v>
          </cell>
          <cell r="I449" t="str">
            <v>Tradicional</v>
          </cell>
          <cell r="J449" t="str">
            <v>https://fnet.bm</v>
          </cell>
          <cell r="K449">
            <v>100</v>
          </cell>
          <cell r="L449" t="str">
            <v>-</v>
          </cell>
          <cell r="M449">
            <v>62.123781639999997</v>
          </cell>
          <cell r="N449">
            <v>64.810041639000005</v>
          </cell>
          <cell r="O449">
            <v>50.692805294000003</v>
          </cell>
          <cell r="P449">
            <v>46041</v>
          </cell>
          <cell r="Q449">
            <v>138081.60000000001</v>
          </cell>
          <cell r="R449">
            <v>115870.8</v>
          </cell>
          <cell r="S449">
            <v>22210.799999999999</v>
          </cell>
          <cell r="T449">
            <v>51.6</v>
          </cell>
          <cell r="U449">
            <v>53.824925143999998</v>
          </cell>
          <cell r="V449">
            <v>95.866366486999993</v>
          </cell>
          <cell r="W449">
            <v>45936</v>
          </cell>
          <cell r="X449">
            <v>38.883010419000001</v>
          </cell>
          <cell r="Y449">
            <v>132.70577417999999</v>
          </cell>
          <cell r="Z449">
            <v>45722</v>
          </cell>
          <cell r="AA449">
            <v>0.61892776251000003</v>
          </cell>
          <cell r="AB449">
            <v>46022</v>
          </cell>
          <cell r="AC449">
            <v>2676</v>
          </cell>
          <cell r="AD449">
            <v>223098.08731</v>
          </cell>
          <cell r="AE449">
            <v>83.369987784000003</v>
          </cell>
          <cell r="AF449">
            <v>46021</v>
          </cell>
          <cell r="AG449">
            <v>9.3302540415999999</v>
          </cell>
          <cell r="AH449">
            <v>4.04</v>
          </cell>
          <cell r="AI449">
            <v>0.28999999999999998</v>
          </cell>
          <cell r="AJ449">
            <v>-0.21272481154</v>
          </cell>
          <cell r="AK449">
            <v>-0.31983110402999998</v>
          </cell>
          <cell r="AL449">
            <v>2.4353678675000001</v>
          </cell>
          <cell r="AM449">
            <v>0.93622240693000003</v>
          </cell>
          <cell r="AN449">
            <v>29.806357583</v>
          </cell>
          <cell r="AO449">
            <v>1.2956419318000001</v>
          </cell>
          <cell r="AP449">
            <v>4.4350977162999996</v>
          </cell>
          <cell r="AQ449">
            <v>1.0773751224000001</v>
          </cell>
          <cell r="AR449">
            <v>51.05</v>
          </cell>
          <cell r="AS449">
            <v>11.316720746</v>
          </cell>
          <cell r="AT449">
            <v>-21.725179961999999</v>
          </cell>
          <cell r="AU449">
            <v>1.2956419318000001</v>
          </cell>
          <cell r="AV449">
            <v>0.28724791900000002</v>
          </cell>
          <cell r="AW449">
            <v>7.5660699062000001</v>
          </cell>
          <cell r="AX449">
            <v>-1.9621421977</v>
          </cell>
          <cell r="AY449">
            <v>9</v>
          </cell>
          <cell r="AZ449">
            <v>5</v>
          </cell>
          <cell r="BA449">
            <v>0.57244374259999997</v>
          </cell>
          <cell r="BB449">
            <v>1.2330894461999999</v>
          </cell>
          <cell r="BC449">
            <v>3.5909531038E-2</v>
          </cell>
          <cell r="BD449">
            <v>15.954180917</v>
          </cell>
          <cell r="BE449" t="str">
            <v>Bovespa</v>
          </cell>
          <cell r="BF449" t="str">
            <v>FII - Fundos de Investimento Imobiliário</v>
          </cell>
          <cell r="BG449">
            <v>0.28999999999999998</v>
          </cell>
        </row>
        <row r="450">
          <cell r="G450" t="str">
            <v>RZEO11</v>
          </cell>
          <cell r="H450" t="str">
            <v>45718511000181</v>
          </cell>
          <cell r="I450" t="str">
            <v>Tradicional</v>
          </cell>
          <cell r="J450" t="str">
            <v>https://fnet.bm</v>
          </cell>
          <cell r="K450">
            <v>0</v>
          </cell>
          <cell r="L450" t="str">
            <v>-</v>
          </cell>
          <cell r="M450">
            <v>7.5094800000000003E-2</v>
          </cell>
          <cell r="N450">
            <v>0</v>
          </cell>
          <cell r="O450">
            <v>0</v>
          </cell>
          <cell r="P450">
            <v>45915</v>
          </cell>
          <cell r="Q450" t="str">
            <v>-</v>
          </cell>
          <cell r="R450" t="str">
            <v>-</v>
          </cell>
          <cell r="S450" t="str">
            <v>-</v>
          </cell>
          <cell r="T450" t="str">
            <v>-</v>
          </cell>
          <cell r="U450">
            <v>189.76544629</v>
          </cell>
          <cell r="V450" t="str">
            <v>-</v>
          </cell>
          <cell r="W450">
            <v>45903</v>
          </cell>
          <cell r="X450">
            <v>178.99562931</v>
          </cell>
          <cell r="Y450" t="str">
            <v>-</v>
          </cell>
          <cell r="Z450">
            <v>45790</v>
          </cell>
          <cell r="AA450" t="str">
            <v>-</v>
          </cell>
          <cell r="AB450">
            <v>45808</v>
          </cell>
          <cell r="AC450">
            <v>3152.924</v>
          </cell>
          <cell r="AD450">
            <v>639680.80744</v>
          </cell>
          <cell r="AE450">
            <v>202.88494345000001</v>
          </cell>
          <cell r="AF450">
            <v>45975</v>
          </cell>
          <cell r="AG450" t="str">
            <v>-</v>
          </cell>
          <cell r="AH450">
            <v>14.28</v>
          </cell>
          <cell r="AI450">
            <v>0</v>
          </cell>
          <cell r="AJ450" t="str">
            <v>-</v>
          </cell>
          <cell r="AK450" t="str">
            <v>-</v>
          </cell>
          <cell r="AL450" t="str">
            <v>-</v>
          </cell>
          <cell r="AM450" t="str">
            <v>-</v>
          </cell>
          <cell r="AN450" t="str">
            <v>-</v>
          </cell>
          <cell r="AO450" t="str">
            <v>-</v>
          </cell>
          <cell r="AP450" t="str">
            <v>-</v>
          </cell>
          <cell r="AQ450" t="str">
            <v>-</v>
          </cell>
          <cell r="AR450" t="str">
            <v>-</v>
          </cell>
          <cell r="AS450" t="str">
            <v>-</v>
          </cell>
          <cell r="AT450" t="str">
            <v>-</v>
          </cell>
          <cell r="AU450" t="str">
            <v>-</v>
          </cell>
          <cell r="AV450" t="str">
            <v>-</v>
          </cell>
          <cell r="AW450">
            <v>3.2328171692000001</v>
          </cell>
          <cell r="AX450">
            <v>-0.88400750064</v>
          </cell>
          <cell r="AY450" t="str">
            <v>-</v>
          </cell>
          <cell r="AZ450" t="str">
            <v>-</v>
          </cell>
          <cell r="BA450" t="str">
            <v>-</v>
          </cell>
          <cell r="BB450" t="str">
            <v>-</v>
          </cell>
          <cell r="BC450" t="str">
            <v>-</v>
          </cell>
          <cell r="BD450" t="str">
            <v>-</v>
          </cell>
          <cell r="BE450" t="str">
            <v>Bovespa</v>
          </cell>
          <cell r="BF450" t="str">
            <v>FIAGRO-FII - Fundo de Investimento Imobiliário em Cadeias Agroindustriais</v>
          </cell>
          <cell r="BG450">
            <v>0</v>
          </cell>
        </row>
        <row r="451">
          <cell r="G451" t="str">
            <v>RZLC11</v>
          </cell>
          <cell r="H451" t="str">
            <v>56212023000114</v>
          </cell>
          <cell r="I451" t="str">
            <v>Tradicional</v>
          </cell>
          <cell r="J451" t="str">
            <v>https://fnet.bm</v>
          </cell>
          <cell r="K451">
            <v>81.967213115000007</v>
          </cell>
          <cell r="L451" t="str">
            <v>-</v>
          </cell>
          <cell r="M451">
            <v>695.23908419999998</v>
          </cell>
          <cell r="N451">
            <v>704.53461737999999</v>
          </cell>
          <cell r="O451">
            <v>803.92450058999998</v>
          </cell>
          <cell r="P451">
            <v>46041</v>
          </cell>
          <cell r="Q451">
            <v>162294.72369000001</v>
          </cell>
          <cell r="R451">
            <v>50273</v>
          </cell>
          <cell r="S451">
            <v>112021.72369</v>
          </cell>
          <cell r="T451">
            <v>1006.61</v>
          </cell>
          <cell r="U451">
            <v>1006.61</v>
          </cell>
          <cell r="V451">
            <v>100</v>
          </cell>
          <cell r="W451">
            <v>46041</v>
          </cell>
          <cell r="X451">
            <v>871.62017619999995</v>
          </cell>
          <cell r="Y451">
            <v>115.48723027</v>
          </cell>
          <cell r="Z451">
            <v>45678</v>
          </cell>
          <cell r="AA451">
            <v>1.0168590714000001</v>
          </cell>
          <cell r="AB451">
            <v>46022</v>
          </cell>
          <cell r="AC451">
            <v>161.22900000000001</v>
          </cell>
          <cell r="AD451">
            <v>159603.94931</v>
          </cell>
          <cell r="AE451">
            <v>989.92085363000001</v>
          </cell>
          <cell r="AF451">
            <v>46028</v>
          </cell>
          <cell r="AG451">
            <v>14.410382829</v>
          </cell>
          <cell r="AH451">
            <v>144.89063519000001</v>
          </cell>
          <cell r="AI451">
            <v>13.099221366</v>
          </cell>
          <cell r="AJ451">
            <v>5.3674197625000003E-2</v>
          </cell>
          <cell r="AK451">
            <v>-5.3432094865000002E-2</v>
          </cell>
          <cell r="AL451">
            <v>1.0642209088000001</v>
          </cell>
          <cell r="AM451">
            <v>3.7931184353999998</v>
          </cell>
          <cell r="AN451">
            <v>15.600941767</v>
          </cell>
          <cell r="AO451">
            <v>0.76662661412999999</v>
          </cell>
          <cell r="AP451">
            <v>-9.7703180998000008</v>
          </cell>
          <cell r="AQ451">
            <v>0.29092648127999998</v>
          </cell>
          <cell r="AR451">
            <v>1003.69</v>
          </cell>
          <cell r="AS451" t="str">
            <v>-</v>
          </cell>
          <cell r="AT451" t="str">
            <v>-</v>
          </cell>
          <cell r="AU451">
            <v>0.76662661412999999</v>
          </cell>
          <cell r="AV451">
            <v>-0.24176739861999999</v>
          </cell>
          <cell r="AW451">
            <v>1.4549150366000001</v>
          </cell>
          <cell r="AX451">
            <v>0.76662661412999999</v>
          </cell>
          <cell r="AY451">
            <v>12</v>
          </cell>
          <cell r="AZ451">
            <v>5</v>
          </cell>
          <cell r="BA451">
            <v>1.2981865304</v>
          </cell>
          <cell r="BB451">
            <v>1.2918107537000001</v>
          </cell>
          <cell r="BC451">
            <v>-1.2580940888999999E-2</v>
          </cell>
          <cell r="BD451">
            <v>0.99102836897000002</v>
          </cell>
          <cell r="BE451" t="str">
            <v>Bovespa</v>
          </cell>
          <cell r="BF451" t="str">
            <v>FII - Fundos de Investimento Imobiliário</v>
          </cell>
          <cell r="BG451">
            <v>13.099221366</v>
          </cell>
        </row>
        <row r="452">
          <cell r="G452" t="str">
            <v>RJDA11</v>
          </cell>
          <cell r="H452" t="str">
            <v>57285563000190</v>
          </cell>
          <cell r="I452" t="str">
            <v>-</v>
          </cell>
          <cell r="J452" t="str">
            <v>https://fnet.bm</v>
          </cell>
          <cell r="K452">
            <v>18.032786885</v>
          </cell>
          <cell r="L452" t="str">
            <v>-</v>
          </cell>
          <cell r="M452" t="str">
            <v>-</v>
          </cell>
          <cell r="N452" t="str">
            <v>-</v>
          </cell>
          <cell r="O452" t="str">
            <v>-</v>
          </cell>
          <cell r="P452">
            <v>46037</v>
          </cell>
          <cell r="Q452">
            <v>45000</v>
          </cell>
          <cell r="R452" t="str">
            <v>-</v>
          </cell>
          <cell r="S452" t="str">
            <v>-</v>
          </cell>
          <cell r="T452">
            <v>100</v>
          </cell>
          <cell r="U452" t="str">
            <v>-</v>
          </cell>
          <cell r="V452" t="str">
            <v>-</v>
          </cell>
          <cell r="W452" t="str">
            <v>-</v>
          </cell>
          <cell r="X452" t="str">
            <v>-</v>
          </cell>
          <cell r="Y452" t="str">
            <v>-</v>
          </cell>
          <cell r="Z452" t="str">
            <v>-</v>
          </cell>
          <cell r="AA452">
            <v>1.0399673393</v>
          </cell>
          <cell r="AB452">
            <v>46022</v>
          </cell>
          <cell r="AC452">
            <v>450</v>
          </cell>
          <cell r="AD452">
            <v>43270.589659999998</v>
          </cell>
          <cell r="AE452">
            <v>96.156865910999997</v>
          </cell>
          <cell r="AF452" t="str">
            <v>-</v>
          </cell>
          <cell r="AG452" t="str">
            <v>-</v>
          </cell>
          <cell r="AH452" t="str">
            <v>-</v>
          </cell>
          <cell r="AI452" t="str">
            <v>-</v>
          </cell>
          <cell r="AJ452" t="str">
            <v>-</v>
          </cell>
          <cell r="AK452" t="str">
            <v>-</v>
          </cell>
          <cell r="AL452" t="str">
            <v>-</v>
          </cell>
          <cell r="AM452" t="str">
            <v>-</v>
          </cell>
          <cell r="AN452" t="str">
            <v>-</v>
          </cell>
          <cell r="AO452">
            <v>0</v>
          </cell>
          <cell r="AP452" t="str">
            <v>-</v>
          </cell>
          <cell r="AQ452">
            <v>0</v>
          </cell>
          <cell r="AR452">
            <v>100</v>
          </cell>
          <cell r="AS452" t="str">
            <v>-</v>
          </cell>
          <cell r="AT452" t="str">
            <v>-</v>
          </cell>
          <cell r="AU452">
            <v>0</v>
          </cell>
          <cell r="AV452">
            <v>-1.0083940128</v>
          </cell>
          <cell r="AW452">
            <v>0</v>
          </cell>
          <cell r="AX452">
            <v>0</v>
          </cell>
          <cell r="AY452" t="str">
            <v>-</v>
          </cell>
          <cell r="AZ452" t="str">
            <v>-</v>
          </cell>
          <cell r="BA452" t="str">
            <v>-</v>
          </cell>
          <cell r="BB452" t="str">
            <v>-</v>
          </cell>
          <cell r="BC452" t="str">
            <v>-</v>
          </cell>
          <cell r="BD452" t="str">
            <v>-</v>
          </cell>
          <cell r="BE452" t="str">
            <v>Bovespa</v>
          </cell>
          <cell r="BF452" t="str">
            <v>FII - Fundos de Investimento Imobiliário</v>
          </cell>
          <cell r="BG452">
            <v>0</v>
          </cell>
        </row>
        <row r="453">
          <cell r="G453" t="str">
            <v>SCPF11</v>
          </cell>
          <cell r="H453" t="str">
            <v>01657856000105</v>
          </cell>
          <cell r="I453" t="str">
            <v>Tradicional</v>
          </cell>
          <cell r="J453" t="str">
            <v>https://fnet.bm</v>
          </cell>
          <cell r="K453">
            <v>100</v>
          </cell>
          <cell r="L453" t="str">
            <v>-</v>
          </cell>
          <cell r="M453">
            <v>2.1815681599999999</v>
          </cell>
          <cell r="N453">
            <v>1.1876608197</v>
          </cell>
          <cell r="O453">
            <v>2.1035611765</v>
          </cell>
          <cell r="P453">
            <v>46041</v>
          </cell>
          <cell r="Q453">
            <v>12474</v>
          </cell>
          <cell r="R453">
            <v>8064</v>
          </cell>
          <cell r="S453">
            <v>4410</v>
          </cell>
          <cell r="T453">
            <v>2.97</v>
          </cell>
          <cell r="U453">
            <v>3.0295910781000002</v>
          </cell>
          <cell r="V453">
            <v>98.033032296000002</v>
          </cell>
          <cell r="W453">
            <v>45814</v>
          </cell>
          <cell r="X453">
            <v>1.7780223047999999</v>
          </cell>
          <cell r="Y453">
            <v>167.03952430000001</v>
          </cell>
          <cell r="Z453">
            <v>45743</v>
          </cell>
          <cell r="AA453">
            <v>0.30089623854999997</v>
          </cell>
          <cell r="AB453">
            <v>46022</v>
          </cell>
          <cell r="AC453">
            <v>4200</v>
          </cell>
          <cell r="AD453">
            <v>41456.151330000001</v>
          </cell>
          <cell r="AE453">
            <v>9.8705122214000003</v>
          </cell>
          <cell r="AF453">
            <v>46029</v>
          </cell>
          <cell r="AG453">
            <v>0.9375</v>
          </cell>
          <cell r="AH453">
            <v>1.7999999999999999E-2</v>
          </cell>
          <cell r="AI453">
            <v>1.7999999999999999E-2</v>
          </cell>
          <cell r="AJ453">
            <v>6.4516129032</v>
          </cell>
          <cell r="AK453">
            <v>6.3445066106999999</v>
          </cell>
          <cell r="AL453">
            <v>15.000287885000001</v>
          </cell>
          <cell r="AM453">
            <v>14.559673755</v>
          </cell>
          <cell r="AN453">
            <v>55.729556512000002</v>
          </cell>
          <cell r="AO453">
            <v>14.122423092</v>
          </cell>
          <cell r="AP453">
            <v>30.358296644999999</v>
          </cell>
          <cell r="AQ453">
            <v>14.23076923</v>
          </cell>
          <cell r="AR453">
            <v>2.6</v>
          </cell>
          <cell r="AS453">
            <v>-66.880111497000001</v>
          </cell>
          <cell r="AT453">
            <v>-99.922012205000001</v>
          </cell>
          <cell r="AU453">
            <v>14.122423092</v>
          </cell>
          <cell r="AV453">
            <v>13.11402908</v>
          </cell>
          <cell r="AW453">
            <v>27.322404372000001</v>
          </cell>
          <cell r="AX453">
            <v>-9.420289855</v>
          </cell>
          <cell r="AY453">
            <v>6</v>
          </cell>
          <cell r="AZ453">
            <v>6</v>
          </cell>
          <cell r="BA453">
            <v>0.69230769231</v>
          </cell>
          <cell r="BB453">
            <v>1.0951217649</v>
          </cell>
          <cell r="BC453">
            <v>1.4262196228E-2</v>
          </cell>
          <cell r="BD453">
            <v>57.084323224000002</v>
          </cell>
          <cell r="BE453" t="str">
            <v>Bovespa</v>
          </cell>
          <cell r="BF453" t="str">
            <v>FII - Fundos de Investimento Imobiliário</v>
          </cell>
          <cell r="BG453">
            <v>1.7999999999999999E-2</v>
          </cell>
        </row>
        <row r="454">
          <cell r="G454" t="str">
            <v>SRVD11</v>
          </cell>
          <cell r="H454" t="str">
            <v>38082796000141</v>
          </cell>
          <cell r="I454" t="str">
            <v>Tradicional</v>
          </cell>
          <cell r="J454" t="str">
            <v>https://fnet.bm</v>
          </cell>
          <cell r="K454">
            <v>0</v>
          </cell>
          <cell r="L454" t="str">
            <v>-</v>
          </cell>
          <cell r="M454">
            <v>0</v>
          </cell>
          <cell r="N454">
            <v>0</v>
          </cell>
          <cell r="O454">
            <v>0</v>
          </cell>
          <cell r="P454">
            <v>45167</v>
          </cell>
          <cell r="Q454" t="str">
            <v>-</v>
          </cell>
          <cell r="R454" t="str">
            <v>-</v>
          </cell>
          <cell r="S454" t="str">
            <v>-</v>
          </cell>
          <cell r="T454" t="str">
            <v>-</v>
          </cell>
          <cell r="U454" t="str">
            <v>-</v>
          </cell>
          <cell r="V454" t="str">
            <v>-</v>
          </cell>
          <cell r="W454" t="str">
            <v>-</v>
          </cell>
          <cell r="X454" t="str">
            <v>-</v>
          </cell>
          <cell r="Y454" t="str">
            <v>-</v>
          </cell>
          <cell r="Z454" t="str">
            <v>-</v>
          </cell>
          <cell r="AA454" t="str">
            <v>-</v>
          </cell>
          <cell r="AB454">
            <v>46022</v>
          </cell>
          <cell r="AC454">
            <v>96286.020690000005</v>
          </cell>
          <cell r="AD454">
            <v>15907.18535</v>
          </cell>
          <cell r="AE454">
            <v>0.16520763072</v>
          </cell>
          <cell r="AF454">
            <v>44658</v>
          </cell>
          <cell r="AG454" t="str">
            <v>-</v>
          </cell>
          <cell r="AH454">
            <v>0</v>
          </cell>
          <cell r="AI454">
            <v>0</v>
          </cell>
          <cell r="AJ454" t="str">
            <v>-</v>
          </cell>
          <cell r="AK454" t="str">
            <v>-</v>
          </cell>
          <cell r="AL454" t="str">
            <v>-</v>
          </cell>
          <cell r="AM454" t="str">
            <v>-</v>
          </cell>
          <cell r="AN454" t="str">
            <v>-</v>
          </cell>
          <cell r="AO454" t="str">
            <v>-</v>
          </cell>
          <cell r="AP454" t="str">
            <v>-</v>
          </cell>
          <cell r="AQ454" t="str">
            <v>-</v>
          </cell>
          <cell r="AR454" t="str">
            <v>-</v>
          </cell>
          <cell r="AS454" t="str">
            <v>-</v>
          </cell>
          <cell r="AT454" t="str">
            <v>-</v>
          </cell>
          <cell r="AU454" t="str">
            <v>-</v>
          </cell>
          <cell r="AV454" t="str">
            <v>-</v>
          </cell>
          <cell r="AW454" t="str">
            <v>-</v>
          </cell>
          <cell r="AX454" t="str">
            <v>-</v>
          </cell>
          <cell r="AY454" t="str">
            <v>-</v>
          </cell>
          <cell r="AZ454" t="str">
            <v>-</v>
          </cell>
          <cell r="BA454">
            <v>0</v>
          </cell>
          <cell r="BB454" t="str">
            <v>-</v>
          </cell>
          <cell r="BC454" t="str">
            <v>-</v>
          </cell>
          <cell r="BD454" t="str">
            <v>-</v>
          </cell>
          <cell r="BE454" t="str">
            <v>Bovespa</v>
          </cell>
          <cell r="BF454" t="str">
            <v>FII - Fundos de Investimento Imobiliário</v>
          </cell>
          <cell r="BG454">
            <v>0</v>
          </cell>
        </row>
        <row r="455">
          <cell r="G455" t="str">
            <v>SHSO11</v>
          </cell>
          <cell r="H455" t="str">
            <v>44527168000125</v>
          </cell>
          <cell r="I455" t="str">
            <v>Tradicional</v>
          </cell>
          <cell r="J455" t="str">
            <v>https://fnet.bm</v>
          </cell>
          <cell r="K455">
            <v>0</v>
          </cell>
          <cell r="L455" t="str">
            <v>-</v>
          </cell>
          <cell r="M455" t="str">
            <v>-</v>
          </cell>
          <cell r="N455" t="str">
            <v>-</v>
          </cell>
          <cell r="O455" t="str">
            <v>-</v>
          </cell>
          <cell r="P455" t="str">
            <v>-</v>
          </cell>
          <cell r="Q455" t="str">
            <v>-</v>
          </cell>
          <cell r="R455" t="str">
            <v>-</v>
          </cell>
          <cell r="S455" t="str">
            <v>-</v>
          </cell>
          <cell r="T455" t="str">
            <v>-</v>
          </cell>
          <cell r="U455" t="str">
            <v>-</v>
          </cell>
          <cell r="V455" t="str">
            <v>-</v>
          </cell>
          <cell r="W455" t="str">
            <v>-</v>
          </cell>
          <cell r="X455" t="str">
            <v>-</v>
          </cell>
          <cell r="Y455" t="str">
            <v>-</v>
          </cell>
          <cell r="Z455" t="str">
            <v>-</v>
          </cell>
          <cell r="AA455" t="str">
            <v>-</v>
          </cell>
          <cell r="AB455">
            <v>45291</v>
          </cell>
          <cell r="AC455">
            <v>200</v>
          </cell>
          <cell r="AD455">
            <v>19769.048999999999</v>
          </cell>
          <cell r="AE455">
            <v>98.845245000000006</v>
          </cell>
          <cell r="AF455">
            <v>45288</v>
          </cell>
          <cell r="AG455" t="str">
            <v>-</v>
          </cell>
          <cell r="AH455" t="str">
            <v>-</v>
          </cell>
          <cell r="AI455" t="str">
            <v>-</v>
          </cell>
          <cell r="AJ455" t="str">
            <v>-</v>
          </cell>
          <cell r="AK455" t="str">
            <v>-</v>
          </cell>
          <cell r="AL455" t="str">
            <v>-</v>
          </cell>
          <cell r="AM455" t="str">
            <v>-</v>
          </cell>
          <cell r="AN455" t="str">
            <v>-</v>
          </cell>
          <cell r="AO455" t="str">
            <v>-</v>
          </cell>
          <cell r="AP455" t="str">
            <v>-</v>
          </cell>
          <cell r="AQ455" t="str">
            <v>-</v>
          </cell>
          <cell r="AR455" t="str">
            <v>-</v>
          </cell>
          <cell r="AS455" t="str">
            <v>-</v>
          </cell>
          <cell r="AT455" t="str">
            <v>-</v>
          </cell>
          <cell r="AU455" t="str">
            <v>-</v>
          </cell>
          <cell r="AV455" t="str">
            <v>-</v>
          </cell>
          <cell r="AW455" t="str">
            <v>-</v>
          </cell>
          <cell r="AX455" t="str">
            <v>-</v>
          </cell>
          <cell r="AY455" t="str">
            <v>-</v>
          </cell>
          <cell r="AZ455" t="str">
            <v>-</v>
          </cell>
          <cell r="BA455" t="str">
            <v>-</v>
          </cell>
          <cell r="BB455" t="str">
            <v>-</v>
          </cell>
          <cell r="BC455" t="str">
            <v>-</v>
          </cell>
          <cell r="BD455" t="str">
            <v>-</v>
          </cell>
          <cell r="BE455" t="str">
            <v>Bovespa</v>
          </cell>
          <cell r="BF455" t="str">
            <v>FII - Fundos de Investimento Imobiliário</v>
          </cell>
          <cell r="BG455" t="str">
            <v>-</v>
          </cell>
        </row>
        <row r="456">
          <cell r="G456" t="str">
            <v>SHPH11</v>
          </cell>
          <cell r="H456" t="str">
            <v>03507519000159</v>
          </cell>
          <cell r="I456" t="str">
            <v>Tradicional</v>
          </cell>
          <cell r="J456" t="str">
            <v>https://fnet.bm</v>
          </cell>
          <cell r="K456">
            <v>98.360655738000005</v>
          </cell>
          <cell r="L456" t="str">
            <v>-</v>
          </cell>
          <cell r="M456">
            <v>186.32000568000001</v>
          </cell>
          <cell r="N456">
            <v>81.473642131000005</v>
          </cell>
          <cell r="O456">
            <v>58.310983528999998</v>
          </cell>
          <cell r="P456">
            <v>46041</v>
          </cell>
          <cell r="Q456">
            <v>566323.5</v>
          </cell>
          <cell r="R456">
            <v>554144.5</v>
          </cell>
          <cell r="S456">
            <v>12179</v>
          </cell>
          <cell r="T456">
            <v>930</v>
          </cell>
          <cell r="U456">
            <v>1016.2082173</v>
          </cell>
          <cell r="V456">
            <v>91.516677795000007</v>
          </cell>
          <cell r="W456">
            <v>46017</v>
          </cell>
          <cell r="X456">
            <v>757.30809844999999</v>
          </cell>
          <cell r="Y456">
            <v>122.80338767000001</v>
          </cell>
          <cell r="Z456">
            <v>45699</v>
          </cell>
          <cell r="AA456">
            <v>0.89909354843</v>
          </cell>
          <cell r="AB456">
            <v>46022</v>
          </cell>
          <cell r="AC456">
            <v>608.95000000000005</v>
          </cell>
          <cell r="AD456">
            <v>629882.73132000002</v>
          </cell>
          <cell r="AE456">
            <v>1034.3751233</v>
          </cell>
          <cell r="AF456">
            <v>46021</v>
          </cell>
          <cell r="AG456">
            <v>8.9857142858000003</v>
          </cell>
          <cell r="AH456">
            <v>81.77</v>
          </cell>
          <cell r="AI456">
            <v>3.5</v>
          </cell>
          <cell r="AJ456">
            <v>-0.53475935828999999</v>
          </cell>
          <cell r="AK456">
            <v>-0.64186565078000002</v>
          </cell>
          <cell r="AL456">
            <v>1.4598395529999999</v>
          </cell>
          <cell r="AM456">
            <v>3.4549959549999998</v>
          </cell>
          <cell r="AN456">
            <v>11.440723915</v>
          </cell>
          <cell r="AO456">
            <v>-1.1153760274</v>
          </cell>
          <cell r="AP456">
            <v>-13.930535951</v>
          </cell>
          <cell r="AQ456">
            <v>8.5018456593000002E-2</v>
          </cell>
          <cell r="AR456">
            <v>929.21</v>
          </cell>
          <cell r="AS456">
            <v>52.239234119999999</v>
          </cell>
          <cell r="AT456">
            <v>19.197333411999999</v>
          </cell>
          <cell r="AU456">
            <v>-1.1153760274</v>
          </cell>
          <cell r="AV456">
            <v>-2.1237700402000002</v>
          </cell>
          <cell r="AW456">
            <v>10.4544648</v>
          </cell>
          <cell r="AX456">
            <v>-7.4688796680999996</v>
          </cell>
          <cell r="AY456">
            <v>6</v>
          </cell>
          <cell r="AZ456">
            <v>5</v>
          </cell>
          <cell r="BA456">
            <v>0.38042237753000002</v>
          </cell>
          <cell r="BB456">
            <v>-1.5466287549E-2</v>
          </cell>
          <cell r="BC456">
            <v>0.96801607431000003</v>
          </cell>
          <cell r="BD456">
            <v>-12.696508053000001</v>
          </cell>
          <cell r="BE456" t="str">
            <v>Bovespa</v>
          </cell>
          <cell r="BF456" t="str">
            <v>FII - Fundos de Investimento Imobiliário</v>
          </cell>
          <cell r="BG456">
            <v>3.5</v>
          </cell>
        </row>
        <row r="457">
          <cell r="G457" t="str">
            <v>WPLZ11</v>
          </cell>
          <cell r="H457" t="str">
            <v>09326861000139</v>
          </cell>
          <cell r="I457" t="str">
            <v>Tradicional</v>
          </cell>
          <cell r="J457" t="str">
            <v>https://fnet.bm</v>
          </cell>
          <cell r="K457">
            <v>93.442622951000004</v>
          </cell>
          <cell r="L457" t="str">
            <v>-</v>
          </cell>
          <cell r="M457">
            <v>6.7126422000000003</v>
          </cell>
          <cell r="N457">
            <v>8.8252791803000008</v>
          </cell>
          <cell r="O457">
            <v>9.6983888235000002</v>
          </cell>
          <cell r="P457">
            <v>46041</v>
          </cell>
          <cell r="Q457">
            <v>62858.598510000003</v>
          </cell>
          <cell r="R457">
            <v>53076.464749999999</v>
          </cell>
          <cell r="S457">
            <v>9782.1337598999999</v>
          </cell>
          <cell r="T457">
            <v>52.97</v>
          </cell>
          <cell r="U457">
            <v>55.19</v>
          </cell>
          <cell r="V457">
            <v>95.977532162000003</v>
          </cell>
          <cell r="W457">
            <v>46028</v>
          </cell>
          <cell r="X457">
            <v>41.287974400000003</v>
          </cell>
          <cell r="Y457">
            <v>128.29401483000001</v>
          </cell>
          <cell r="Z457">
            <v>45680</v>
          </cell>
          <cell r="AA457">
            <v>0.96848748067000001</v>
          </cell>
          <cell r="AB457">
            <v>46022</v>
          </cell>
          <cell r="AC457">
            <v>1186.683</v>
          </cell>
          <cell r="AD457">
            <v>64903.883390000003</v>
          </cell>
          <cell r="AE457">
            <v>54.693530951</v>
          </cell>
          <cell r="AF457">
            <v>46021</v>
          </cell>
          <cell r="AG457">
            <v>10.638743455</v>
          </cell>
          <cell r="AH457">
            <v>5.08</v>
          </cell>
          <cell r="AI457">
            <v>0.37</v>
          </cell>
          <cell r="AJ457">
            <v>8.0579355365000005</v>
          </cell>
          <cell r="AK457">
            <v>7.9508292440000004</v>
          </cell>
          <cell r="AL457">
            <v>7.9311011802999998</v>
          </cell>
          <cell r="AM457">
            <v>8.3613127348000003</v>
          </cell>
          <cell r="AN457">
            <v>23.189122093000002</v>
          </cell>
          <cell r="AO457">
            <v>-3.0386234669999999</v>
          </cell>
          <cell r="AP457">
            <v>-2.1821377735</v>
          </cell>
          <cell r="AQ457">
            <v>2.4366660219999998</v>
          </cell>
          <cell r="AR457">
            <v>51.71</v>
          </cell>
          <cell r="AS457">
            <v>5.3273436779000001</v>
          </cell>
          <cell r="AT457">
            <v>-27.714557030000002</v>
          </cell>
          <cell r="AU457">
            <v>-3.0386234669999999</v>
          </cell>
          <cell r="AV457">
            <v>-4.0470174798</v>
          </cell>
          <cell r="AW457">
            <v>16.822429906</v>
          </cell>
          <cell r="AX457">
            <v>-4.1408668730000002</v>
          </cell>
          <cell r="AY457">
            <v>6</v>
          </cell>
          <cell r="AZ457">
            <v>4</v>
          </cell>
          <cell r="BA457">
            <v>0.74883626796000002</v>
          </cell>
          <cell r="BB457">
            <v>0.37891558398000003</v>
          </cell>
          <cell r="BC457">
            <v>0.69036173993000005</v>
          </cell>
          <cell r="BD457">
            <v>4.0084476087000001</v>
          </cell>
          <cell r="BE457" t="str">
            <v>Bovespa</v>
          </cell>
          <cell r="BF457" t="str">
            <v>FII - Fundos de Investimento Imobiliário</v>
          </cell>
          <cell r="BG457">
            <v>0.37</v>
          </cell>
        </row>
        <row r="458">
          <cell r="G458" t="str">
            <v>SOLR11</v>
          </cell>
          <cell r="H458" t="str">
            <v>22169671000113</v>
          </cell>
          <cell r="I458" t="str">
            <v>Tradicional</v>
          </cell>
          <cell r="J458" t="str">
            <v>https://fnet.bm</v>
          </cell>
          <cell r="K458">
            <v>0</v>
          </cell>
          <cell r="L458" t="str">
            <v>-</v>
          </cell>
          <cell r="M458">
            <v>0</v>
          </cell>
          <cell r="N458">
            <v>0</v>
          </cell>
          <cell r="O458">
            <v>0</v>
          </cell>
          <cell r="P458">
            <v>45364</v>
          </cell>
          <cell r="Q458" t="str">
            <v>-</v>
          </cell>
          <cell r="R458" t="str">
            <v>-</v>
          </cell>
          <cell r="S458" t="str">
            <v>-</v>
          </cell>
          <cell r="T458" t="str">
            <v>-</v>
          </cell>
          <cell r="U458" t="str">
            <v>-</v>
          </cell>
          <cell r="V458" t="str">
            <v>-</v>
          </cell>
          <cell r="W458" t="str">
            <v>-</v>
          </cell>
          <cell r="X458" t="str">
            <v>-</v>
          </cell>
          <cell r="Y458" t="str">
            <v>-</v>
          </cell>
          <cell r="Z458" t="str">
            <v>-</v>
          </cell>
          <cell r="AA458" t="str">
            <v>-</v>
          </cell>
          <cell r="AB458">
            <v>46022</v>
          </cell>
          <cell r="AC458">
            <v>65.533587386999997</v>
          </cell>
          <cell r="AD458">
            <v>60270.034500000002</v>
          </cell>
          <cell r="AE458">
            <v>919.68159996999998</v>
          </cell>
          <cell r="AF458">
            <v>45016</v>
          </cell>
          <cell r="AG458" t="str">
            <v>-</v>
          </cell>
          <cell r="AH458">
            <v>0</v>
          </cell>
          <cell r="AI458">
            <v>0</v>
          </cell>
          <cell r="AJ458" t="str">
            <v>-</v>
          </cell>
          <cell r="AK458" t="str">
            <v>-</v>
          </cell>
          <cell r="AL458" t="str">
            <v>-</v>
          </cell>
          <cell r="AM458" t="str">
            <v>-</v>
          </cell>
          <cell r="AN458" t="str">
            <v>-</v>
          </cell>
          <cell r="AO458" t="str">
            <v>-</v>
          </cell>
          <cell r="AP458" t="str">
            <v>-</v>
          </cell>
          <cell r="AQ458" t="str">
            <v>-</v>
          </cell>
          <cell r="AR458" t="str">
            <v>-</v>
          </cell>
          <cell r="AS458" t="str">
            <v>-</v>
          </cell>
          <cell r="AT458" t="str">
            <v>-</v>
          </cell>
          <cell r="AU458" t="str">
            <v>-</v>
          </cell>
          <cell r="AV458" t="str">
            <v>-</v>
          </cell>
          <cell r="AW458" t="str">
            <v>-</v>
          </cell>
          <cell r="AX458" t="str">
            <v>-</v>
          </cell>
          <cell r="AY458" t="str">
            <v>-</v>
          </cell>
          <cell r="AZ458" t="str">
            <v>-</v>
          </cell>
          <cell r="BA458">
            <v>0</v>
          </cell>
          <cell r="BB458" t="str">
            <v>-</v>
          </cell>
          <cell r="BC458" t="str">
            <v>-</v>
          </cell>
          <cell r="BD458" t="str">
            <v>-</v>
          </cell>
          <cell r="BE458" t="str">
            <v>Bovespa</v>
          </cell>
          <cell r="BF458" t="str">
            <v>FII - Fundos de Investimento Imobiliário</v>
          </cell>
          <cell r="BG458">
            <v>0</v>
          </cell>
        </row>
        <row r="459">
          <cell r="G459" t="str">
            <v>SPTW11</v>
          </cell>
          <cell r="H459" t="str">
            <v>15538445000105</v>
          </cell>
          <cell r="I459" t="str">
            <v>Tradicional</v>
          </cell>
          <cell r="J459" t="str">
            <v>https://fnet.bm</v>
          </cell>
          <cell r="K459">
            <v>100</v>
          </cell>
          <cell r="L459" t="str">
            <v>-</v>
          </cell>
          <cell r="M459">
            <v>62.676425119999998</v>
          </cell>
          <cell r="N459">
            <v>79.560658360000005</v>
          </cell>
          <cell r="O459">
            <v>130.90774411999999</v>
          </cell>
          <cell r="P459">
            <v>46041</v>
          </cell>
          <cell r="Q459">
            <v>73052.740000000005</v>
          </cell>
          <cell r="R459">
            <v>60538.66</v>
          </cell>
          <cell r="S459">
            <v>12514.08</v>
          </cell>
          <cell r="T459">
            <v>40.630000000000003</v>
          </cell>
          <cell r="U459">
            <v>40.630000000000003</v>
          </cell>
          <cell r="V459">
            <v>100</v>
          </cell>
          <cell r="W459">
            <v>46041</v>
          </cell>
          <cell r="X459">
            <v>28.138204699999999</v>
          </cell>
          <cell r="Y459">
            <v>144.39442897000001</v>
          </cell>
          <cell r="Z459">
            <v>45700</v>
          </cell>
          <cell r="AA459">
            <v>0.75034274165000003</v>
          </cell>
          <cell r="AB459">
            <v>46022</v>
          </cell>
          <cell r="AC459">
            <v>1798</v>
          </cell>
          <cell r="AD459">
            <v>97359.16128</v>
          </cell>
          <cell r="AE459">
            <v>54.148588031000003</v>
          </cell>
          <cell r="AF459">
            <v>46021</v>
          </cell>
          <cell r="AG459">
            <v>15.681615681</v>
          </cell>
          <cell r="AH459">
            <v>5.28</v>
          </cell>
          <cell r="AI459">
            <v>0.6</v>
          </cell>
          <cell r="AJ459">
            <v>1.575</v>
          </cell>
          <cell r="AK459">
            <v>1.4678937076</v>
          </cell>
          <cell r="AL459">
            <v>9.5188049185000008</v>
          </cell>
          <cell r="AM459">
            <v>19.870080904999998</v>
          </cell>
          <cell r="AN459">
            <v>40.328236330999999</v>
          </cell>
          <cell r="AO459">
            <v>11.590222466</v>
          </cell>
          <cell r="AP459">
            <v>14.956976464</v>
          </cell>
          <cell r="AQ459">
            <v>4.3668122270999996</v>
          </cell>
          <cell r="AR459">
            <v>38.93</v>
          </cell>
          <cell r="AS459">
            <v>24.015701034999999</v>
          </cell>
          <cell r="AT459">
            <v>-9.0261996727000007</v>
          </cell>
          <cell r="AU459">
            <v>11.590222466</v>
          </cell>
          <cell r="AV459">
            <v>10.581828453</v>
          </cell>
          <cell r="AW459">
            <v>11.590222466</v>
          </cell>
          <cell r="AX459">
            <v>-1.7872340426</v>
          </cell>
          <cell r="AY459">
            <v>11</v>
          </cell>
          <cell r="AZ459">
            <v>6</v>
          </cell>
          <cell r="BA459">
            <v>1.5910898966</v>
          </cell>
          <cell r="BB459">
            <v>2.0883803232</v>
          </cell>
          <cell r="BC459">
            <v>0.67330002005</v>
          </cell>
          <cell r="BD459">
            <v>21.333572935999999</v>
          </cell>
          <cell r="BE459" t="str">
            <v>Bovespa</v>
          </cell>
          <cell r="BF459" t="str">
            <v>FII - Fundos de Investimento Imobiliário</v>
          </cell>
          <cell r="BG459">
            <v>0.6</v>
          </cell>
        </row>
        <row r="460">
          <cell r="G460" t="str">
            <v>SPAF11</v>
          </cell>
          <cell r="H460" t="str">
            <v>18311024000127</v>
          </cell>
          <cell r="I460" t="str">
            <v>Tradicional</v>
          </cell>
          <cell r="J460" t="str">
            <v>https://fnet.bm</v>
          </cell>
          <cell r="K460">
            <v>0</v>
          </cell>
          <cell r="L460" t="str">
            <v>-</v>
          </cell>
          <cell r="M460">
            <v>0</v>
          </cell>
          <cell r="N460">
            <v>0</v>
          </cell>
          <cell r="O460">
            <v>0</v>
          </cell>
          <cell r="P460">
            <v>42713</v>
          </cell>
          <cell r="Q460" t="str">
            <v>-</v>
          </cell>
          <cell r="R460" t="str">
            <v>-</v>
          </cell>
          <cell r="S460" t="str">
            <v>-</v>
          </cell>
          <cell r="T460" t="str">
            <v>-</v>
          </cell>
          <cell r="U460" t="str">
            <v>-</v>
          </cell>
          <cell r="V460" t="str">
            <v>-</v>
          </cell>
          <cell r="W460" t="str">
            <v>-</v>
          </cell>
          <cell r="X460" t="str">
            <v>-</v>
          </cell>
          <cell r="Y460" t="str">
            <v>-</v>
          </cell>
          <cell r="Z460" t="str">
            <v>-</v>
          </cell>
          <cell r="AA460" t="str">
            <v>-</v>
          </cell>
          <cell r="AB460">
            <v>46022</v>
          </cell>
          <cell r="AC460">
            <v>11.27</v>
          </cell>
          <cell r="AD460">
            <v>11045.943450000001</v>
          </cell>
          <cell r="AE460">
            <v>980.11920585999997</v>
          </cell>
          <cell r="AF460">
            <v>46021</v>
          </cell>
          <cell r="AG460" t="str">
            <v>-</v>
          </cell>
          <cell r="AH460">
            <v>119.59424907</v>
          </cell>
          <cell r="AI460">
            <v>10.387150800000001</v>
          </cell>
          <cell r="AJ460" t="str">
            <v>-</v>
          </cell>
          <cell r="AK460" t="str">
            <v>-</v>
          </cell>
          <cell r="AL460" t="str">
            <v>-</v>
          </cell>
          <cell r="AM460" t="str">
            <v>-</v>
          </cell>
          <cell r="AN460" t="str">
            <v>-</v>
          </cell>
          <cell r="AO460" t="str">
            <v>-</v>
          </cell>
          <cell r="AP460" t="str">
            <v>-</v>
          </cell>
          <cell r="AQ460" t="str">
            <v>-</v>
          </cell>
          <cell r="AR460" t="str">
            <v>-</v>
          </cell>
          <cell r="AS460" t="str">
            <v>-</v>
          </cell>
          <cell r="AT460" t="str">
            <v>-</v>
          </cell>
          <cell r="AU460" t="str">
            <v>-</v>
          </cell>
          <cell r="AV460" t="str">
            <v>-</v>
          </cell>
          <cell r="AW460" t="str">
            <v>-</v>
          </cell>
          <cell r="AX460" t="str">
            <v>-</v>
          </cell>
          <cell r="AY460" t="str">
            <v>-</v>
          </cell>
          <cell r="AZ460" t="str">
            <v>-</v>
          </cell>
          <cell r="BA460" t="str">
            <v>-</v>
          </cell>
          <cell r="BB460" t="str">
            <v>-</v>
          </cell>
          <cell r="BC460" t="str">
            <v>-</v>
          </cell>
          <cell r="BD460" t="str">
            <v>-</v>
          </cell>
          <cell r="BE460" t="str">
            <v>Bovespa</v>
          </cell>
          <cell r="BF460" t="str">
            <v>FII - Fundos de Investimento Imobiliário</v>
          </cell>
          <cell r="BG460">
            <v>10.387150800000001</v>
          </cell>
        </row>
        <row r="461">
          <cell r="G461" t="str">
            <v>DVLT11</v>
          </cell>
          <cell r="H461" t="str">
            <v>54635301000110</v>
          </cell>
          <cell r="I461" t="str">
            <v>Tradicional</v>
          </cell>
          <cell r="J461" t="str">
            <v>https://fnet.bm</v>
          </cell>
          <cell r="K461">
            <v>1.6393442623000001</v>
          </cell>
          <cell r="L461" t="str">
            <v>-</v>
          </cell>
          <cell r="M461">
            <v>13.074061560000001</v>
          </cell>
          <cell r="N461">
            <v>0.47014819672000002</v>
          </cell>
          <cell r="O461">
            <v>0</v>
          </cell>
          <cell r="P461">
            <v>46000</v>
          </cell>
          <cell r="Q461" t="str">
            <v>-</v>
          </cell>
          <cell r="R461" t="str">
            <v>-</v>
          </cell>
          <cell r="S461" t="str">
            <v>-</v>
          </cell>
          <cell r="T461" t="str">
            <v>-</v>
          </cell>
          <cell r="U461">
            <v>99.58</v>
          </cell>
          <cell r="V461" t="str">
            <v>-</v>
          </cell>
          <cell r="W461">
            <v>46000</v>
          </cell>
          <cell r="X461">
            <v>95.16</v>
          </cell>
          <cell r="Y461" t="str">
            <v>-</v>
          </cell>
          <cell r="Z461">
            <v>45744</v>
          </cell>
          <cell r="AA461" t="str">
            <v>-</v>
          </cell>
          <cell r="AB461">
            <v>46022</v>
          </cell>
          <cell r="AC461">
            <v>310.50299999999999</v>
          </cell>
          <cell r="AD461">
            <v>30940.67815</v>
          </cell>
          <cell r="AE461">
            <v>99.646953975000002</v>
          </cell>
          <cell r="AF461" t="str">
            <v>-</v>
          </cell>
          <cell r="AG461" t="str">
            <v>-</v>
          </cell>
          <cell r="AH461">
            <v>0</v>
          </cell>
          <cell r="AI461">
            <v>0</v>
          </cell>
          <cell r="AJ461" t="str">
            <v>-</v>
          </cell>
          <cell r="AK461" t="str">
            <v>-</v>
          </cell>
          <cell r="AL461" t="str">
            <v>-</v>
          </cell>
          <cell r="AM461" t="str">
            <v>-</v>
          </cell>
          <cell r="AN461" t="str">
            <v>-</v>
          </cell>
          <cell r="AO461" t="str">
            <v>-</v>
          </cell>
          <cell r="AP461" t="str">
            <v>-</v>
          </cell>
          <cell r="AQ461" t="str">
            <v>-</v>
          </cell>
          <cell r="AR461" t="str">
            <v>-</v>
          </cell>
          <cell r="AS461" t="str">
            <v>-</v>
          </cell>
          <cell r="AT461" t="str">
            <v>-</v>
          </cell>
          <cell r="AU461" t="str">
            <v>-</v>
          </cell>
          <cell r="AV461" t="str">
            <v>-</v>
          </cell>
          <cell r="AW461">
            <v>2.3539302228999999</v>
          </cell>
          <cell r="AX461">
            <v>-0.70841889119000001</v>
          </cell>
          <cell r="AY461" t="str">
            <v>-</v>
          </cell>
          <cell r="AZ461" t="str">
            <v>-</v>
          </cell>
          <cell r="BA461" t="str">
            <v>-</v>
          </cell>
          <cell r="BB461" t="str">
            <v>-</v>
          </cell>
          <cell r="BC461" t="str">
            <v>-</v>
          </cell>
          <cell r="BD461" t="str">
            <v>-</v>
          </cell>
          <cell r="BE461" t="str">
            <v>Bovespa</v>
          </cell>
          <cell r="BF461" t="str">
            <v>FII - Fundos de Investimento Imobiliário</v>
          </cell>
          <cell r="BG461">
            <v>0</v>
          </cell>
        </row>
        <row r="462">
          <cell r="G462" t="str">
            <v>PMFO11</v>
          </cell>
          <cell r="H462" t="str">
            <v>50135849000140</v>
          </cell>
          <cell r="I462" t="str">
            <v>Tradicional</v>
          </cell>
          <cell r="J462" t="str">
            <v>https://fnet.bm</v>
          </cell>
          <cell r="K462">
            <v>8.1967213114999993</v>
          </cell>
          <cell r="L462" t="str">
            <v>-</v>
          </cell>
          <cell r="M462">
            <v>7.8060756400000004</v>
          </cell>
          <cell r="N462">
            <v>5.3415527869000003</v>
          </cell>
          <cell r="O462">
            <v>0</v>
          </cell>
          <cell r="P462">
            <v>45996</v>
          </cell>
          <cell r="Q462" t="str">
            <v>-</v>
          </cell>
          <cell r="R462" t="str">
            <v>-</v>
          </cell>
          <cell r="S462" t="str">
            <v>-</v>
          </cell>
          <cell r="T462" t="str">
            <v>-</v>
          </cell>
          <cell r="U462">
            <v>86.46</v>
          </cell>
          <cell r="V462" t="str">
            <v>-</v>
          </cell>
          <cell r="W462">
            <v>45996</v>
          </cell>
          <cell r="X462">
            <v>73.462476151000004</v>
          </cell>
          <cell r="Y462" t="str">
            <v>-</v>
          </cell>
          <cell r="Z462">
            <v>45716</v>
          </cell>
          <cell r="AA462" t="str">
            <v>-</v>
          </cell>
          <cell r="AB462">
            <v>46022</v>
          </cell>
          <cell r="AC462">
            <v>975.90700000000004</v>
          </cell>
          <cell r="AD462">
            <v>88512.373930000002</v>
          </cell>
          <cell r="AE462">
            <v>90.697550002</v>
          </cell>
          <cell r="AF462">
            <v>46030</v>
          </cell>
          <cell r="AG462" t="str">
            <v>-</v>
          </cell>
          <cell r="AH462">
            <v>10.08</v>
          </cell>
          <cell r="AI462">
            <v>0.84</v>
          </cell>
          <cell r="AJ462" t="str">
            <v>-</v>
          </cell>
          <cell r="AK462" t="str">
            <v>-</v>
          </cell>
          <cell r="AL462" t="str">
            <v>-</v>
          </cell>
          <cell r="AM462" t="str">
            <v>-</v>
          </cell>
          <cell r="AN462" t="str">
            <v>-</v>
          </cell>
          <cell r="AO462" t="str">
            <v>-</v>
          </cell>
          <cell r="AP462" t="str">
            <v>-</v>
          </cell>
          <cell r="AQ462" t="str">
            <v>-</v>
          </cell>
          <cell r="AR462" t="str">
            <v>-</v>
          </cell>
          <cell r="AS462" t="str">
            <v>-</v>
          </cell>
          <cell r="AT462" t="str">
            <v>-</v>
          </cell>
          <cell r="AU462" t="str">
            <v>-</v>
          </cell>
          <cell r="AV462" t="str">
            <v>-</v>
          </cell>
          <cell r="AW462">
            <v>5.8423913040000004</v>
          </cell>
          <cell r="AX462">
            <v>-1.8189894034999999E-10</v>
          </cell>
          <cell r="AY462" t="str">
            <v>-</v>
          </cell>
          <cell r="AZ462" t="str">
            <v>-</v>
          </cell>
          <cell r="BA462">
            <v>0.95945174186000004</v>
          </cell>
          <cell r="BB462" t="str">
            <v>-</v>
          </cell>
          <cell r="BC462" t="str">
            <v>-</v>
          </cell>
          <cell r="BD462" t="str">
            <v>-</v>
          </cell>
          <cell r="BE462" t="str">
            <v>Bovespa</v>
          </cell>
          <cell r="BF462" t="str">
            <v>FII - Fundos de Investimento Imobiliário</v>
          </cell>
          <cell r="BG462">
            <v>0.84</v>
          </cell>
        </row>
        <row r="463">
          <cell r="G463" t="str">
            <v>SPGM11</v>
          </cell>
          <cell r="H463" t="str">
            <v>53127942000100</v>
          </cell>
          <cell r="I463" t="str">
            <v>Tradicional</v>
          </cell>
          <cell r="J463" t="str">
            <v>https://fnet.bm</v>
          </cell>
          <cell r="K463">
            <v>6.5573770492000003</v>
          </cell>
          <cell r="L463" t="str">
            <v>-</v>
          </cell>
          <cell r="M463">
            <v>205.26216572000001</v>
          </cell>
          <cell r="N463">
            <v>674.64059425999994</v>
          </cell>
          <cell r="O463">
            <v>1213.1764705999999</v>
          </cell>
          <cell r="P463">
            <v>46014</v>
          </cell>
          <cell r="Q463">
            <v>55437.003091999999</v>
          </cell>
          <cell r="R463">
            <v>35739.725246000002</v>
          </cell>
          <cell r="S463">
            <v>19697.277846000001</v>
          </cell>
          <cell r="T463" t="str">
            <v>-</v>
          </cell>
          <cell r="U463">
            <v>12.89</v>
          </cell>
          <cell r="V463" t="str">
            <v>-</v>
          </cell>
          <cell r="W463">
            <v>46014</v>
          </cell>
          <cell r="X463">
            <v>11.38</v>
          </cell>
          <cell r="Y463" t="str">
            <v>-</v>
          </cell>
          <cell r="Z463">
            <v>45989</v>
          </cell>
          <cell r="AA463">
            <v>0.77252885854999997</v>
          </cell>
          <cell r="AB463">
            <v>46022</v>
          </cell>
          <cell r="AC463">
            <v>4300.7760350999997</v>
          </cell>
          <cell r="AD463">
            <v>71760.43002</v>
          </cell>
          <cell r="AE463">
            <v>16.685460817999999</v>
          </cell>
          <cell r="AF463" t="str">
            <v>-</v>
          </cell>
          <cell r="AG463">
            <v>0</v>
          </cell>
          <cell r="AH463">
            <v>0</v>
          </cell>
          <cell r="AI463">
            <v>0</v>
          </cell>
          <cell r="AJ463" t="str">
            <v>-</v>
          </cell>
          <cell r="AK463" t="str">
            <v>-</v>
          </cell>
          <cell r="AL463" t="str">
            <v>-</v>
          </cell>
          <cell r="AM463" t="str">
            <v>-</v>
          </cell>
          <cell r="AN463" t="str">
            <v>-</v>
          </cell>
          <cell r="AO463" t="str">
            <v>-</v>
          </cell>
          <cell r="AP463" t="str">
            <v>-</v>
          </cell>
          <cell r="AQ463" t="str">
            <v>-</v>
          </cell>
          <cell r="AR463" t="str">
            <v>-</v>
          </cell>
          <cell r="AS463" t="str">
            <v>-</v>
          </cell>
          <cell r="AT463" t="str">
            <v>-</v>
          </cell>
          <cell r="AU463" t="str">
            <v>-</v>
          </cell>
          <cell r="AV463" t="str">
            <v>-</v>
          </cell>
          <cell r="AW463">
            <v>13.268892793999999</v>
          </cell>
          <cell r="AX463">
            <v>13.268892793999999</v>
          </cell>
          <cell r="AY463" t="str">
            <v>-</v>
          </cell>
          <cell r="AZ463" t="str">
            <v>-</v>
          </cell>
          <cell r="BA463" t="str">
            <v>-</v>
          </cell>
          <cell r="BB463" t="str">
            <v>-</v>
          </cell>
          <cell r="BC463" t="str">
            <v>-</v>
          </cell>
          <cell r="BD463" t="str">
            <v>-</v>
          </cell>
          <cell r="BE463" t="str">
            <v>Bovespa</v>
          </cell>
          <cell r="BF463" t="str">
            <v>FII - Fundos de Investimento Imobiliário</v>
          </cell>
          <cell r="BG463">
            <v>0</v>
          </cell>
        </row>
        <row r="464">
          <cell r="G464" t="str">
            <v>SPGM16</v>
          </cell>
          <cell r="H464" t="str">
            <v>53127942000100</v>
          </cell>
          <cell r="I464" t="str">
            <v>Tradicional</v>
          </cell>
          <cell r="J464" t="str">
            <v>https://fnet.bm</v>
          </cell>
          <cell r="K464">
            <v>6.5573770492000003</v>
          </cell>
          <cell r="L464" t="str">
            <v>-</v>
          </cell>
          <cell r="M464">
            <v>2.5851004799999999</v>
          </cell>
          <cell r="N464">
            <v>10.594674098</v>
          </cell>
          <cell r="O464">
            <v>0</v>
          </cell>
          <cell r="P464">
            <v>45989</v>
          </cell>
          <cell r="Q464" t="str">
            <v>-</v>
          </cell>
          <cell r="R464" t="str">
            <v>-</v>
          </cell>
          <cell r="S464" t="str">
            <v>-</v>
          </cell>
          <cell r="T464" t="str">
            <v>-</v>
          </cell>
          <cell r="U464">
            <v>57.36</v>
          </cell>
          <cell r="V464" t="str">
            <v>-</v>
          </cell>
          <cell r="W464">
            <v>45989</v>
          </cell>
          <cell r="X464">
            <v>57.36</v>
          </cell>
          <cell r="Y464" t="str">
            <v>-</v>
          </cell>
          <cell r="Z464">
            <v>45989</v>
          </cell>
          <cell r="AA464" t="str">
            <v>-</v>
          </cell>
          <cell r="AB464">
            <v>46022</v>
          </cell>
          <cell r="AC464">
            <v>4300.7760350999997</v>
          </cell>
          <cell r="AD464">
            <v>71760.43002</v>
          </cell>
          <cell r="AE464">
            <v>16.685460817999999</v>
          </cell>
          <cell r="AF464" t="str">
            <v>-</v>
          </cell>
          <cell r="AG464" t="str">
            <v>-</v>
          </cell>
          <cell r="AH464">
            <v>0</v>
          </cell>
          <cell r="AI464">
            <v>0</v>
          </cell>
          <cell r="AJ464" t="str">
            <v>-</v>
          </cell>
          <cell r="AK464" t="str">
            <v>-</v>
          </cell>
          <cell r="AL464" t="str">
            <v>-</v>
          </cell>
          <cell r="AM464" t="str">
            <v>-</v>
          </cell>
          <cell r="AN464" t="str">
            <v>-</v>
          </cell>
          <cell r="AO464" t="str">
            <v>-</v>
          </cell>
          <cell r="AP464" t="str">
            <v>-</v>
          </cell>
          <cell r="AQ464" t="str">
            <v>-</v>
          </cell>
          <cell r="AR464" t="str">
            <v>-</v>
          </cell>
          <cell r="AS464" t="str">
            <v>-</v>
          </cell>
          <cell r="AT464" t="str">
            <v>-</v>
          </cell>
          <cell r="AU464" t="str">
            <v>-</v>
          </cell>
          <cell r="AV464" t="str">
            <v>-</v>
          </cell>
          <cell r="AW464" t="str">
            <v>-</v>
          </cell>
          <cell r="AX464" t="str">
            <v>-</v>
          </cell>
          <cell r="AY464" t="str">
            <v>-</v>
          </cell>
          <cell r="AZ464" t="str">
            <v>-</v>
          </cell>
          <cell r="BA464" t="str">
            <v>-</v>
          </cell>
          <cell r="BB464" t="str">
            <v>-</v>
          </cell>
          <cell r="BC464" t="str">
            <v>-</v>
          </cell>
          <cell r="BD464" t="str">
            <v>-</v>
          </cell>
          <cell r="BE464" t="str">
            <v>Bovespa</v>
          </cell>
          <cell r="BF464" t="str">
            <v>FII - Fundos de Investimento Imobiliário</v>
          </cell>
          <cell r="BG464">
            <v>0</v>
          </cell>
        </row>
        <row r="465">
          <cell r="G465" t="str">
            <v>SPGM15</v>
          </cell>
          <cell r="H465" t="str">
            <v>53127942000100</v>
          </cell>
          <cell r="I465" t="str">
            <v>Tradicional</v>
          </cell>
          <cell r="J465" t="str">
            <v>https://fnet.bm</v>
          </cell>
          <cell r="K465">
            <v>1.6393442623000001</v>
          </cell>
          <cell r="L465" t="str">
            <v>-</v>
          </cell>
          <cell r="M465">
            <v>4.74312E-2</v>
          </cell>
          <cell r="N465">
            <v>0.19439016393</v>
          </cell>
          <cell r="O465">
            <v>0</v>
          </cell>
          <cell r="P465">
            <v>45989</v>
          </cell>
          <cell r="Q465" t="str">
            <v>-</v>
          </cell>
          <cell r="R465" t="str">
            <v>-</v>
          </cell>
          <cell r="S465" t="str">
            <v>-</v>
          </cell>
          <cell r="T465" t="str">
            <v>-</v>
          </cell>
          <cell r="U465">
            <v>12.7</v>
          </cell>
          <cell r="V465" t="str">
            <v>-</v>
          </cell>
          <cell r="W465">
            <v>45989</v>
          </cell>
          <cell r="X465">
            <v>12.7</v>
          </cell>
          <cell r="Y465" t="str">
            <v>-</v>
          </cell>
          <cell r="Z465">
            <v>45989</v>
          </cell>
          <cell r="AA465" t="str">
            <v>-</v>
          </cell>
          <cell r="AB465">
            <v>46022</v>
          </cell>
          <cell r="AC465">
            <v>4300.7760350999997</v>
          </cell>
          <cell r="AD465">
            <v>71760.43002</v>
          </cell>
          <cell r="AE465">
            <v>16.685460817999999</v>
          </cell>
          <cell r="AF465" t="str">
            <v>-</v>
          </cell>
          <cell r="AG465" t="str">
            <v>-</v>
          </cell>
          <cell r="AH465">
            <v>0</v>
          </cell>
          <cell r="AI465">
            <v>0</v>
          </cell>
          <cell r="AJ465" t="str">
            <v>-</v>
          </cell>
          <cell r="AK465" t="str">
            <v>-</v>
          </cell>
          <cell r="AL465" t="str">
            <v>-</v>
          </cell>
          <cell r="AM465" t="str">
            <v>-</v>
          </cell>
          <cell r="AN465" t="str">
            <v>-</v>
          </cell>
          <cell r="AO465" t="str">
            <v>-</v>
          </cell>
          <cell r="AP465" t="str">
            <v>-</v>
          </cell>
          <cell r="AQ465" t="str">
            <v>-</v>
          </cell>
          <cell r="AR465" t="str">
            <v>-</v>
          </cell>
          <cell r="AS465" t="str">
            <v>-</v>
          </cell>
          <cell r="AT465" t="str">
            <v>-</v>
          </cell>
          <cell r="AU465" t="str">
            <v>-</v>
          </cell>
          <cell r="AV465" t="str">
            <v>-</v>
          </cell>
          <cell r="AW465" t="str">
            <v>-</v>
          </cell>
          <cell r="AX465" t="str">
            <v>-</v>
          </cell>
          <cell r="AY465" t="str">
            <v>-</v>
          </cell>
          <cell r="AZ465" t="str">
            <v>-</v>
          </cell>
          <cell r="BA465" t="str">
            <v>-</v>
          </cell>
          <cell r="BB465" t="str">
            <v>-</v>
          </cell>
          <cell r="BC465" t="str">
            <v>-</v>
          </cell>
          <cell r="BD465" t="str">
            <v>-</v>
          </cell>
          <cell r="BE465" t="str">
            <v>Bovespa</v>
          </cell>
          <cell r="BF465" t="str">
            <v>FII - Fundos de Investimento Imobiliário</v>
          </cell>
          <cell r="BG465">
            <v>0</v>
          </cell>
        </row>
        <row r="466">
          <cell r="G466" t="str">
            <v>SPG211</v>
          </cell>
          <cell r="H466" t="str">
            <v>57077139000150</v>
          </cell>
          <cell r="I466" t="str">
            <v>Tradicional</v>
          </cell>
          <cell r="J466" t="str">
            <v>https://fnet.bm</v>
          </cell>
          <cell r="K466">
            <v>6.5573770492000003</v>
          </cell>
          <cell r="L466" t="str">
            <v>-</v>
          </cell>
          <cell r="M466" t="str">
            <v>-</v>
          </cell>
          <cell r="N466">
            <v>4.3190032787000003</v>
          </cell>
          <cell r="O466">
            <v>11.765364705</v>
          </cell>
          <cell r="P466">
            <v>46029</v>
          </cell>
          <cell r="Q466">
            <v>67693.770602999997</v>
          </cell>
          <cell r="R466" t="str">
            <v>-</v>
          </cell>
          <cell r="S466" t="str">
            <v>-</v>
          </cell>
          <cell r="T466" t="str">
            <v>-</v>
          </cell>
          <cell r="U466" t="str">
            <v>-</v>
          </cell>
          <cell r="V466" t="str">
            <v>-</v>
          </cell>
          <cell r="W466" t="str">
            <v>-</v>
          </cell>
          <cell r="X466" t="str">
            <v>-</v>
          </cell>
          <cell r="Y466" t="str">
            <v>-</v>
          </cell>
          <cell r="Z466" t="str">
            <v>-</v>
          </cell>
          <cell r="AA466">
            <v>0.84476752247999998</v>
          </cell>
          <cell r="AB466">
            <v>46022</v>
          </cell>
          <cell r="AC466">
            <v>6044.0866610000003</v>
          </cell>
          <cell r="AD466">
            <v>80133.017430000007</v>
          </cell>
          <cell r="AE466">
            <v>13.258085450999999</v>
          </cell>
          <cell r="AF466">
            <v>46021</v>
          </cell>
          <cell r="AG466" t="str">
            <v>-</v>
          </cell>
          <cell r="AH466" t="str">
            <v>-</v>
          </cell>
          <cell r="AI466">
            <v>4.48E-2</v>
          </cell>
          <cell r="AJ466" t="str">
            <v>-</v>
          </cell>
          <cell r="AK466" t="str">
            <v>-</v>
          </cell>
          <cell r="AL466" t="str">
            <v>-</v>
          </cell>
          <cell r="AM466" t="str">
            <v>-</v>
          </cell>
          <cell r="AN466" t="str">
            <v>-</v>
          </cell>
          <cell r="AO466" t="str">
            <v>-</v>
          </cell>
          <cell r="AP466" t="str">
            <v>-</v>
          </cell>
          <cell r="AQ466" t="str">
            <v>-</v>
          </cell>
          <cell r="AR466" t="str">
            <v>-</v>
          </cell>
          <cell r="AS466" t="str">
            <v>-</v>
          </cell>
          <cell r="AT466" t="str">
            <v>-</v>
          </cell>
          <cell r="AU466" t="str">
            <v>-</v>
          </cell>
          <cell r="AV466" t="str">
            <v>-</v>
          </cell>
          <cell r="AW466">
            <v>10.096703242</v>
          </cell>
          <cell r="AX466">
            <v>0</v>
          </cell>
          <cell r="AY466" t="str">
            <v>-</v>
          </cell>
          <cell r="AZ466" t="str">
            <v>-</v>
          </cell>
          <cell r="BA466">
            <v>0.40215439856000001</v>
          </cell>
          <cell r="BB466" t="str">
            <v>-</v>
          </cell>
          <cell r="BC466" t="str">
            <v>-</v>
          </cell>
          <cell r="BD466" t="str">
            <v>-</v>
          </cell>
          <cell r="BE466" t="str">
            <v>Bovespa</v>
          </cell>
          <cell r="BF466" t="str">
            <v>FII - Fundos de Investimento Imobiliário</v>
          </cell>
          <cell r="BG466">
            <v>4.48E-2</v>
          </cell>
        </row>
        <row r="467">
          <cell r="G467" t="str">
            <v>STRX11</v>
          </cell>
          <cell r="H467" t="str">
            <v>11044355000107</v>
          </cell>
          <cell r="I467" t="str">
            <v>Tradicional</v>
          </cell>
          <cell r="J467" t="str">
            <v>https://fnet.bm</v>
          </cell>
          <cell r="K467">
            <v>0</v>
          </cell>
          <cell r="L467" t="str">
            <v>-</v>
          </cell>
          <cell r="M467">
            <v>1.18228E-3</v>
          </cell>
          <cell r="N467">
            <v>0</v>
          </cell>
          <cell r="O467">
            <v>0</v>
          </cell>
          <cell r="P467">
            <v>45930</v>
          </cell>
          <cell r="Q467" t="str">
            <v>-</v>
          </cell>
          <cell r="R467" t="str">
            <v>-</v>
          </cell>
          <cell r="S467" t="str">
            <v>-</v>
          </cell>
          <cell r="T467" t="str">
            <v>-</v>
          </cell>
          <cell r="U467">
            <v>146.89526205000001</v>
          </cell>
          <cell r="V467" t="str">
            <v>-</v>
          </cell>
          <cell r="W467">
            <v>45812</v>
          </cell>
          <cell r="X467">
            <v>138.22</v>
          </cell>
          <cell r="Y467" t="str">
            <v>-</v>
          </cell>
          <cell r="Z467">
            <v>45930</v>
          </cell>
          <cell r="AA467" t="str">
            <v>-</v>
          </cell>
          <cell r="AB467">
            <v>46022</v>
          </cell>
          <cell r="AC467">
            <v>1613.559</v>
          </cell>
          <cell r="AD467">
            <v>246978.95916999999</v>
          </cell>
          <cell r="AE467">
            <v>153.06472163000001</v>
          </cell>
          <cell r="AF467">
            <v>46021</v>
          </cell>
          <cell r="AG467" t="str">
            <v>-</v>
          </cell>
          <cell r="AH467">
            <v>10.96</v>
          </cell>
          <cell r="AI467">
            <v>0.97</v>
          </cell>
          <cell r="AJ467" t="str">
            <v>-</v>
          </cell>
          <cell r="AK467" t="str">
            <v>-</v>
          </cell>
          <cell r="AL467" t="str">
            <v>-</v>
          </cell>
          <cell r="AM467" t="str">
            <v>-</v>
          </cell>
          <cell r="AN467" t="str">
            <v>-</v>
          </cell>
          <cell r="AO467" t="str">
            <v>-</v>
          </cell>
          <cell r="AP467" t="str">
            <v>-</v>
          </cell>
          <cell r="AQ467" t="str">
            <v>-</v>
          </cell>
          <cell r="AR467" t="str">
            <v>-</v>
          </cell>
          <cell r="AS467" t="str">
            <v>-</v>
          </cell>
          <cell r="AT467" t="str">
            <v>-</v>
          </cell>
          <cell r="AU467" t="str">
            <v>-</v>
          </cell>
          <cell r="AV467" t="str">
            <v>-</v>
          </cell>
          <cell r="AW467" t="str">
            <v>-</v>
          </cell>
          <cell r="AX467" t="str">
            <v>-</v>
          </cell>
          <cell r="AY467" t="str">
            <v>-</v>
          </cell>
          <cell r="AZ467" t="str">
            <v>-</v>
          </cell>
          <cell r="BA467" t="str">
            <v>-</v>
          </cell>
          <cell r="BB467" t="str">
            <v>-</v>
          </cell>
          <cell r="BC467" t="str">
            <v>-</v>
          </cell>
          <cell r="BD467" t="str">
            <v>-</v>
          </cell>
          <cell r="BE467" t="str">
            <v>Bovespa</v>
          </cell>
          <cell r="BF467" t="str">
            <v>FII - Fundos de Investimento Imobiliário</v>
          </cell>
          <cell r="BG467">
            <v>0.97</v>
          </cell>
        </row>
        <row r="468">
          <cell r="G468" t="str">
            <v>STYI11</v>
          </cell>
          <cell r="H468" t="str">
            <v>59678586000190</v>
          </cell>
          <cell r="I468" t="str">
            <v>-</v>
          </cell>
          <cell r="J468" t="str">
            <v>https://fnet.bm</v>
          </cell>
          <cell r="K468">
            <v>54.098360655999997</v>
          </cell>
          <cell r="L468" t="str">
            <v>-</v>
          </cell>
          <cell r="M468" t="str">
            <v>-</v>
          </cell>
          <cell r="N468">
            <v>86.268401639000004</v>
          </cell>
          <cell r="O468">
            <v>77.115325881999993</v>
          </cell>
          <cell r="P468">
            <v>46038</v>
          </cell>
          <cell r="Q468">
            <v>128464.3</v>
          </cell>
          <cell r="R468" t="str">
            <v>-</v>
          </cell>
          <cell r="S468" t="str">
            <v>-</v>
          </cell>
          <cell r="T468">
            <v>1499</v>
          </cell>
          <cell r="U468" t="str">
            <v>-</v>
          </cell>
          <cell r="V468" t="str">
            <v>-</v>
          </cell>
          <cell r="W468" t="str">
            <v>-</v>
          </cell>
          <cell r="X468" t="str">
            <v>-</v>
          </cell>
          <cell r="Y468" t="str">
            <v>-</v>
          </cell>
          <cell r="Z468" t="str">
            <v>-</v>
          </cell>
          <cell r="AA468">
            <v>1.5182717838999999</v>
          </cell>
          <cell r="AB468">
            <v>46022</v>
          </cell>
          <cell r="AC468">
            <v>85.7</v>
          </cell>
          <cell r="AD468">
            <v>84612.189570000002</v>
          </cell>
          <cell r="AE468">
            <v>987.30676277999999</v>
          </cell>
          <cell r="AF468" t="str">
            <v>-</v>
          </cell>
          <cell r="AG468" t="str">
            <v>-</v>
          </cell>
          <cell r="AH468" t="str">
            <v>-</v>
          </cell>
          <cell r="AI468">
            <v>0</v>
          </cell>
          <cell r="AJ468" t="str">
            <v>-</v>
          </cell>
          <cell r="AK468" t="str">
            <v>-</v>
          </cell>
          <cell r="AL468">
            <v>-3.2903225806999998</v>
          </cell>
          <cell r="AM468">
            <v>7.0714285714000003</v>
          </cell>
          <cell r="AN468" t="str">
            <v>-</v>
          </cell>
          <cell r="AO468">
            <v>-4.2172523962000001</v>
          </cell>
          <cell r="AP468" t="str">
            <v>-</v>
          </cell>
          <cell r="AQ468">
            <v>-1.9620667103</v>
          </cell>
          <cell r="AR468">
            <v>1529</v>
          </cell>
          <cell r="AS468" t="str">
            <v>-</v>
          </cell>
          <cell r="AT468" t="str">
            <v>-</v>
          </cell>
          <cell r="AU468">
            <v>-4.2172523962000001</v>
          </cell>
          <cell r="AV468">
            <v>-5.2256464090000003</v>
          </cell>
          <cell r="AW468">
            <v>7.1917808220000001</v>
          </cell>
          <cell r="AX468">
            <v>-4.2172523962000001</v>
          </cell>
          <cell r="AY468" t="str">
            <v>-</v>
          </cell>
          <cell r="AZ468" t="str">
            <v>-</v>
          </cell>
          <cell r="BA468">
            <v>0</v>
          </cell>
          <cell r="BB468" t="str">
            <v>-</v>
          </cell>
          <cell r="BC468" t="str">
            <v>-</v>
          </cell>
          <cell r="BD468" t="str">
            <v>-</v>
          </cell>
          <cell r="BE468" t="str">
            <v>Bovespa</v>
          </cell>
          <cell r="BF468" t="str">
            <v>FII - Fundos de Investimento Imobiliário</v>
          </cell>
          <cell r="BG468">
            <v>0</v>
          </cell>
        </row>
        <row r="469">
          <cell r="G469" t="str">
            <v>SNLG11</v>
          </cell>
          <cell r="H469" t="str">
            <v>40041711000129</v>
          </cell>
          <cell r="I469" t="str">
            <v>Tradicional</v>
          </cell>
          <cell r="J469" t="str">
            <v>https://fnet.bm</v>
          </cell>
          <cell r="K469">
            <v>100</v>
          </cell>
          <cell r="L469" t="str">
            <v>-</v>
          </cell>
          <cell r="M469">
            <v>150.81782444000001</v>
          </cell>
          <cell r="N469">
            <v>95.724701476000007</v>
          </cell>
          <cell r="O469">
            <v>61.496965881999998</v>
          </cell>
          <cell r="P469">
            <v>46041</v>
          </cell>
          <cell r="Q469">
            <v>3415.4540999999999</v>
          </cell>
          <cell r="R469">
            <v>66892.301040000006</v>
          </cell>
          <cell r="S469">
            <v>-63476.846940000003</v>
          </cell>
          <cell r="T469">
            <v>1.35</v>
          </cell>
          <cell r="U469">
            <v>3.3</v>
          </cell>
          <cell r="V469">
            <v>40.909090909</v>
          </cell>
          <cell r="W469">
            <v>45910</v>
          </cell>
          <cell r="X469">
            <v>0.01</v>
          </cell>
          <cell r="Y469">
            <v>13500</v>
          </cell>
          <cell r="Z469">
            <v>45762</v>
          </cell>
          <cell r="AA469">
            <v>3.5202457252000001</v>
          </cell>
          <cell r="AB469">
            <v>46022</v>
          </cell>
          <cell r="AC469">
            <v>2529.9659999999999</v>
          </cell>
          <cell r="AD469">
            <v>970.23172999999997</v>
          </cell>
          <cell r="AE469">
            <v>0.38349595606999998</v>
          </cell>
          <cell r="AF469">
            <v>45762</v>
          </cell>
          <cell r="AG469">
            <v>3.1770045385999999</v>
          </cell>
          <cell r="AH469">
            <v>0.84</v>
          </cell>
          <cell r="AI469">
            <v>0</v>
          </cell>
          <cell r="AJ469">
            <v>-5.5944055944000004</v>
          </cell>
          <cell r="AK469">
            <v>-5.7015118868999997</v>
          </cell>
          <cell r="AL469">
            <v>-9.3959731544</v>
          </cell>
          <cell r="AM469">
            <v>-16.149068323000002</v>
          </cell>
          <cell r="AN469">
            <v>334.00151285999999</v>
          </cell>
          <cell r="AO469">
            <v>-14.556962025000001</v>
          </cell>
          <cell r="AP469">
            <v>308.63025298999997</v>
          </cell>
          <cell r="AQ469">
            <v>-8.7837837837000006</v>
          </cell>
          <cell r="AR469">
            <v>1.48</v>
          </cell>
          <cell r="AS469" t="str">
            <v>-</v>
          </cell>
          <cell r="AT469" t="str">
            <v>-</v>
          </cell>
          <cell r="AU469">
            <v>-14.556962025000001</v>
          </cell>
          <cell r="AV469">
            <v>-15.565356037999999</v>
          </cell>
          <cell r="AW469">
            <v>183.52819807</v>
          </cell>
          <cell r="AX469">
            <v>-31.617647058999999</v>
          </cell>
          <cell r="AY469">
            <v>7</v>
          </cell>
          <cell r="AZ469">
            <v>7</v>
          </cell>
          <cell r="BA469">
            <v>0</v>
          </cell>
          <cell r="BB469">
            <v>33229613.337000001</v>
          </cell>
          <cell r="BC469">
            <v>36.908651702</v>
          </cell>
          <cell r="BD469">
            <v>82559675375</v>
          </cell>
          <cell r="BE469" t="str">
            <v>Bovespa</v>
          </cell>
          <cell r="BF469" t="str">
            <v>FII - Fundos de Investimento Imobiliário</v>
          </cell>
          <cell r="BG469">
            <v>0</v>
          </cell>
        </row>
        <row r="470">
          <cell r="G470" t="str">
            <v>SPMO11</v>
          </cell>
          <cell r="H470" t="str">
            <v>40225262000179</v>
          </cell>
          <cell r="I470" t="str">
            <v>Tradicional</v>
          </cell>
          <cell r="J470" t="str">
            <v>https://fnet.bm</v>
          </cell>
          <cell r="K470">
            <v>3.2786885246000002</v>
          </cell>
          <cell r="L470" t="str">
            <v>-</v>
          </cell>
          <cell r="M470">
            <v>0.49287999999999998</v>
          </cell>
          <cell r="N470">
            <v>2.02</v>
          </cell>
          <cell r="O470">
            <v>7.2482352940999997</v>
          </cell>
          <cell r="P470">
            <v>46030</v>
          </cell>
          <cell r="Q470">
            <v>221308.85399999999</v>
          </cell>
          <cell r="R470" t="str">
            <v>-</v>
          </cell>
          <cell r="S470" t="str">
            <v>-</v>
          </cell>
          <cell r="T470" t="str">
            <v>-</v>
          </cell>
          <cell r="U470">
            <v>122</v>
          </cell>
          <cell r="V470" t="str">
            <v>-</v>
          </cell>
          <cell r="W470">
            <v>46030</v>
          </cell>
          <cell r="X470">
            <v>122</v>
          </cell>
          <cell r="Y470" t="str">
            <v>-</v>
          </cell>
          <cell r="Z470">
            <v>46030</v>
          </cell>
          <cell r="AA470">
            <v>0.94635377840000001</v>
          </cell>
          <cell r="AB470">
            <v>46022</v>
          </cell>
          <cell r="AC470">
            <v>1814.0070000000001</v>
          </cell>
          <cell r="AD470">
            <v>233854.25096999999</v>
          </cell>
          <cell r="AE470">
            <v>128.91584816</v>
          </cell>
          <cell r="AF470">
            <v>44916</v>
          </cell>
          <cell r="AG470" t="str">
            <v>-</v>
          </cell>
          <cell r="AH470">
            <v>0</v>
          </cell>
          <cell r="AI470">
            <v>0</v>
          </cell>
          <cell r="AJ470" t="str">
            <v>-</v>
          </cell>
          <cell r="AK470" t="str">
            <v>-</v>
          </cell>
          <cell r="AL470" t="str">
            <v>-</v>
          </cell>
          <cell r="AM470" t="str">
            <v>-</v>
          </cell>
          <cell r="AN470" t="str">
            <v>-</v>
          </cell>
          <cell r="AO470" t="str">
            <v>-</v>
          </cell>
          <cell r="AP470" t="str">
            <v>-</v>
          </cell>
          <cell r="AQ470" t="str">
            <v>-</v>
          </cell>
          <cell r="AR470" t="str">
            <v>-</v>
          </cell>
          <cell r="AS470" t="str">
            <v>-</v>
          </cell>
          <cell r="AT470" t="str">
            <v>-</v>
          </cell>
          <cell r="AU470" t="str">
            <v>-</v>
          </cell>
          <cell r="AV470" t="str">
            <v>-</v>
          </cell>
          <cell r="AW470" t="str">
            <v>-</v>
          </cell>
          <cell r="AX470" t="str">
            <v>-</v>
          </cell>
          <cell r="AY470" t="str">
            <v>-</v>
          </cell>
          <cell r="AZ470" t="str">
            <v>-</v>
          </cell>
          <cell r="BA470" t="str">
            <v>-</v>
          </cell>
          <cell r="BB470" t="str">
            <v>-</v>
          </cell>
          <cell r="BC470" t="str">
            <v>-</v>
          </cell>
          <cell r="BD470" t="str">
            <v>-</v>
          </cell>
          <cell r="BE470" t="str">
            <v>Bovespa</v>
          </cell>
          <cell r="BF470" t="str">
            <v>FII - Fundos de Investimento Imobiliário</v>
          </cell>
          <cell r="BG470">
            <v>0</v>
          </cell>
        </row>
        <row r="471">
          <cell r="G471" t="str">
            <v>FZDA11</v>
          </cell>
          <cell r="H471" t="str">
            <v>44625694000128</v>
          </cell>
          <cell r="I471" t="str">
            <v>Tradicional</v>
          </cell>
          <cell r="J471" t="str">
            <v>https://fnet.bm</v>
          </cell>
          <cell r="K471">
            <v>34.426229507999999</v>
          </cell>
          <cell r="L471" t="str">
            <v>-</v>
          </cell>
          <cell r="M471">
            <v>1.5215212</v>
          </cell>
          <cell r="N471">
            <v>1.9151772131</v>
          </cell>
          <cell r="O471">
            <v>1.9026905882</v>
          </cell>
          <cell r="P471">
            <v>46038</v>
          </cell>
          <cell r="Q471">
            <v>186620</v>
          </cell>
          <cell r="R471">
            <v>197578.5</v>
          </cell>
          <cell r="S471">
            <v>-10958.5</v>
          </cell>
          <cell r="T471">
            <v>120.4</v>
          </cell>
          <cell r="U471">
            <v>150</v>
          </cell>
          <cell r="V471">
            <v>80.266666666999996</v>
          </cell>
          <cell r="W471">
            <v>46013</v>
          </cell>
          <cell r="X471">
            <v>104.33897128</v>
          </cell>
          <cell r="Y471">
            <v>115.39312541</v>
          </cell>
          <cell r="Z471">
            <v>45686</v>
          </cell>
          <cell r="AA471">
            <v>0.66344049398000005</v>
          </cell>
          <cell r="AB471">
            <v>45900</v>
          </cell>
          <cell r="AC471">
            <v>1550</v>
          </cell>
          <cell r="AD471">
            <v>281291.24118000001</v>
          </cell>
          <cell r="AE471">
            <v>181.47822012</v>
          </cell>
          <cell r="AF471">
            <v>45777</v>
          </cell>
          <cell r="AG471">
            <v>3.2217408566999999</v>
          </cell>
          <cell r="AH471">
            <v>4.1067530699999999</v>
          </cell>
          <cell r="AI471">
            <v>0</v>
          </cell>
          <cell r="AJ471" t="str">
            <v>-</v>
          </cell>
          <cell r="AK471" t="str">
            <v>-</v>
          </cell>
          <cell r="AL471">
            <v>-19.733333333000001</v>
          </cell>
          <cell r="AM471" t="str">
            <v>-</v>
          </cell>
          <cell r="AN471">
            <v>-2.2231781876999999</v>
          </cell>
          <cell r="AO471">
            <v>-8.0916030534000001</v>
          </cell>
          <cell r="AP471">
            <v>-27.594438055000001</v>
          </cell>
          <cell r="AQ471">
            <v>-8.0916030534000001</v>
          </cell>
          <cell r="AR471">
            <v>131</v>
          </cell>
          <cell r="AS471" t="str">
            <v>-</v>
          </cell>
          <cell r="AT471" t="str">
            <v>-</v>
          </cell>
          <cell r="AU471">
            <v>-8.0916030534000001</v>
          </cell>
          <cell r="AV471">
            <v>-9.0999970662000003</v>
          </cell>
          <cell r="AW471">
            <v>11.111111111</v>
          </cell>
          <cell r="AX471">
            <v>-12.666666665999999</v>
          </cell>
          <cell r="AY471">
            <v>5</v>
          </cell>
          <cell r="AZ471">
            <v>4</v>
          </cell>
          <cell r="BA471">
            <v>0</v>
          </cell>
          <cell r="BB471" t="str">
            <v>-</v>
          </cell>
          <cell r="BC471" t="str">
            <v>-</v>
          </cell>
          <cell r="BD471" t="str">
            <v>-</v>
          </cell>
          <cell r="BE471" t="str">
            <v>Bovespa</v>
          </cell>
          <cell r="BF471" t="str">
            <v>FIAGRO-FII - Fundo de Investimento Imobiliário em Cadeias Agroindustriais</v>
          </cell>
          <cell r="BG471">
            <v>0</v>
          </cell>
        </row>
        <row r="472">
          <cell r="G472" t="str">
            <v>FZDB11</v>
          </cell>
          <cell r="H472" t="str">
            <v>49489928000170</v>
          </cell>
          <cell r="I472" t="str">
            <v>Tradicional</v>
          </cell>
          <cell r="J472" t="str">
            <v>https://fnet.bm</v>
          </cell>
          <cell r="K472">
            <v>21.31147541</v>
          </cell>
          <cell r="L472" t="str">
            <v>-</v>
          </cell>
          <cell r="M472">
            <v>3.0213376799999998</v>
          </cell>
          <cell r="N472">
            <v>0.1112762295</v>
          </cell>
          <cell r="O472">
            <v>9.2899999999999996E-2</v>
          </cell>
          <cell r="P472">
            <v>46029</v>
          </cell>
          <cell r="Q472">
            <v>519120</v>
          </cell>
          <cell r="R472">
            <v>446220</v>
          </cell>
          <cell r="S472">
            <v>72900</v>
          </cell>
          <cell r="T472" t="str">
            <v>-</v>
          </cell>
          <cell r="U472">
            <v>144.19999999999999</v>
          </cell>
          <cell r="V472" t="str">
            <v>-</v>
          </cell>
          <cell r="W472">
            <v>46029</v>
          </cell>
          <cell r="X472">
            <v>104.41402218</v>
          </cell>
          <cell r="Y472" t="str">
            <v>-</v>
          </cell>
          <cell r="Z472">
            <v>45733</v>
          </cell>
          <cell r="AA472">
            <v>0.8083169549</v>
          </cell>
          <cell r="AB472">
            <v>45900</v>
          </cell>
          <cell r="AC472">
            <v>3600</v>
          </cell>
          <cell r="AD472">
            <v>642223.32198999997</v>
          </cell>
          <cell r="AE472">
            <v>178.39536722</v>
          </cell>
          <cell r="AF472">
            <v>45777</v>
          </cell>
          <cell r="AG472">
            <v>3.3991060057000002</v>
          </cell>
          <cell r="AH472">
            <v>4.2131918940000004</v>
          </cell>
          <cell r="AI472">
            <v>0</v>
          </cell>
          <cell r="AJ472" t="str">
            <v>-</v>
          </cell>
          <cell r="AK472" t="str">
            <v>-</v>
          </cell>
          <cell r="AL472" t="str">
            <v>-</v>
          </cell>
          <cell r="AM472" t="str">
            <v>-</v>
          </cell>
          <cell r="AN472" t="str">
            <v>-</v>
          </cell>
          <cell r="AO472" t="str">
            <v>-</v>
          </cell>
          <cell r="AP472" t="str">
            <v>-</v>
          </cell>
          <cell r="AQ472" t="str">
            <v>-</v>
          </cell>
          <cell r="AR472" t="str">
            <v>-</v>
          </cell>
          <cell r="AS472" t="str">
            <v>-</v>
          </cell>
          <cell r="AT472" t="str">
            <v>-</v>
          </cell>
          <cell r="AU472" t="str">
            <v>-</v>
          </cell>
          <cell r="AV472" t="str">
            <v>-</v>
          </cell>
          <cell r="AW472">
            <v>6.8987708635000002</v>
          </cell>
          <cell r="AX472">
            <v>-0.57201065664999995</v>
          </cell>
          <cell r="AY472" t="str">
            <v>-</v>
          </cell>
          <cell r="AZ472" t="str">
            <v>-</v>
          </cell>
          <cell r="BA472">
            <v>0</v>
          </cell>
          <cell r="BB472" t="str">
            <v>-</v>
          </cell>
          <cell r="BC472" t="str">
            <v>-</v>
          </cell>
          <cell r="BD472" t="str">
            <v>-</v>
          </cell>
          <cell r="BE472" t="str">
            <v>Bovespa</v>
          </cell>
          <cell r="BF472" t="str">
            <v>FIAGRO-FII - Fundo de Investimento Imobiliário em Cadeias Agroindustriais</v>
          </cell>
          <cell r="BG472">
            <v>0</v>
          </cell>
        </row>
        <row r="473">
          <cell r="G473" t="str">
            <v>TELM11</v>
          </cell>
          <cell r="H473" t="str">
            <v>45188099000135</v>
          </cell>
          <cell r="I473" t="str">
            <v>Tradicional</v>
          </cell>
          <cell r="J473" t="str">
            <v>https://fnet.bm</v>
          </cell>
          <cell r="K473">
            <v>73.770491802999999</v>
          </cell>
          <cell r="L473" t="str">
            <v>-</v>
          </cell>
          <cell r="M473">
            <v>28.561827040000001</v>
          </cell>
          <cell r="N473">
            <v>7.9791224590000001</v>
          </cell>
          <cell r="O473">
            <v>10.942825294</v>
          </cell>
          <cell r="P473">
            <v>46041</v>
          </cell>
          <cell r="Q473">
            <v>30849.974999999999</v>
          </cell>
          <cell r="R473">
            <v>21495.09362</v>
          </cell>
          <cell r="S473">
            <v>9354.8813800000007</v>
          </cell>
          <cell r="T473">
            <v>9.9499999999999993</v>
          </cell>
          <cell r="U473">
            <v>9.9499999999999993</v>
          </cell>
          <cell r="V473">
            <v>100</v>
          </cell>
          <cell r="W473">
            <v>46041</v>
          </cell>
          <cell r="X473">
            <v>8.4720727458000002</v>
          </cell>
          <cell r="Y473">
            <v>117.44469504</v>
          </cell>
          <cell r="Z473">
            <v>45698</v>
          </cell>
          <cell r="AA473">
            <v>0.97882372084000002</v>
          </cell>
          <cell r="AB473">
            <v>46022</v>
          </cell>
          <cell r="AC473">
            <v>3100.5</v>
          </cell>
          <cell r="AD473">
            <v>31517.39618</v>
          </cell>
          <cell r="AE473">
            <v>10.165262435000001</v>
          </cell>
          <cell r="AF473">
            <v>46035</v>
          </cell>
          <cell r="AG473">
            <v>16.343660060000001</v>
          </cell>
          <cell r="AH473">
            <v>1.636000372</v>
          </cell>
          <cell r="AI473">
            <v>0.47599999999999998</v>
          </cell>
          <cell r="AJ473">
            <v>3.6458333332000001</v>
          </cell>
          <cell r="AK473">
            <v>3.5387270407</v>
          </cell>
          <cell r="AL473">
            <v>5.4658254432</v>
          </cell>
          <cell r="AM473">
            <v>7.0712452045000003</v>
          </cell>
          <cell r="AN473">
            <v>17.210040306</v>
          </cell>
          <cell r="AO473">
            <v>2.1141215106</v>
          </cell>
          <cell r="AP473">
            <v>-8.1612195608999993</v>
          </cell>
          <cell r="AQ473">
            <v>2.2163378483999998</v>
          </cell>
          <cell r="AR473">
            <v>9.7342560000000002</v>
          </cell>
          <cell r="AS473" t="str">
            <v>-</v>
          </cell>
          <cell r="AT473" t="str">
            <v>-</v>
          </cell>
          <cell r="AU473">
            <v>2.1141215106</v>
          </cell>
          <cell r="AV473">
            <v>1.1057274978</v>
          </cell>
          <cell r="AW473">
            <v>5.5287990367999997</v>
          </cell>
          <cell r="AX473">
            <v>-3.6051667632000002</v>
          </cell>
          <cell r="AY473">
            <v>9</v>
          </cell>
          <cell r="AZ473">
            <v>5</v>
          </cell>
          <cell r="BA473">
            <v>4.8080808080999997</v>
          </cell>
          <cell r="BB473" t="str">
            <v>-</v>
          </cell>
          <cell r="BC473" t="str">
            <v>-</v>
          </cell>
          <cell r="BD473" t="str">
            <v>-</v>
          </cell>
          <cell r="BE473" t="str">
            <v>Bovespa</v>
          </cell>
          <cell r="BF473" t="str">
            <v>FII - Fundos de Investimento Imobiliário</v>
          </cell>
          <cell r="BG473">
            <v>0.25600000000000001</v>
          </cell>
        </row>
        <row r="474">
          <cell r="G474" t="str">
            <v>TSER11</v>
          </cell>
          <cell r="H474" t="str">
            <v>34847042000184</v>
          </cell>
          <cell r="I474" t="str">
            <v>Tradicional</v>
          </cell>
          <cell r="J474" t="str">
            <v>https://fnet.bm</v>
          </cell>
          <cell r="K474">
            <v>0</v>
          </cell>
          <cell r="L474" t="str">
            <v>-</v>
          </cell>
          <cell r="M474">
            <v>2.7956000000000001E-3</v>
          </cell>
          <cell r="N474">
            <v>0</v>
          </cell>
          <cell r="O474">
            <v>0</v>
          </cell>
          <cell r="P474">
            <v>45883</v>
          </cell>
          <cell r="Q474" t="str">
            <v>-</v>
          </cell>
          <cell r="R474" t="str">
            <v>-</v>
          </cell>
          <cell r="S474" t="str">
            <v>-</v>
          </cell>
          <cell r="T474" t="str">
            <v>-</v>
          </cell>
          <cell r="U474">
            <v>94.056566126999996</v>
          </cell>
          <cell r="V474" t="str">
            <v>-</v>
          </cell>
          <cell r="W474">
            <v>45782</v>
          </cell>
          <cell r="X474">
            <v>89.59095173</v>
          </cell>
          <cell r="Y474" t="str">
            <v>-</v>
          </cell>
          <cell r="Z474">
            <v>45714</v>
          </cell>
          <cell r="AA474" t="str">
            <v>-</v>
          </cell>
          <cell r="AB474">
            <v>46022</v>
          </cell>
          <cell r="AC474">
            <v>1485.5039999999999</v>
          </cell>
          <cell r="AD474">
            <v>144200.14782000001</v>
          </cell>
          <cell r="AE474">
            <v>97.071531156999995</v>
          </cell>
          <cell r="AF474">
            <v>46021</v>
          </cell>
          <cell r="AG474" t="str">
            <v>-</v>
          </cell>
          <cell r="AH474">
            <v>11.81</v>
          </cell>
          <cell r="AI474">
            <v>1.04</v>
          </cell>
          <cell r="AJ474" t="str">
            <v>-</v>
          </cell>
          <cell r="AK474" t="str">
            <v>-</v>
          </cell>
          <cell r="AL474" t="str">
            <v>-</v>
          </cell>
          <cell r="AM474" t="str">
            <v>-</v>
          </cell>
          <cell r="AN474" t="str">
            <v>-</v>
          </cell>
          <cell r="AO474" t="str">
            <v>-</v>
          </cell>
          <cell r="AP474" t="str">
            <v>-</v>
          </cell>
          <cell r="AQ474" t="str">
            <v>-</v>
          </cell>
          <cell r="AR474" t="str">
            <v>-</v>
          </cell>
          <cell r="AS474" t="str">
            <v>-</v>
          </cell>
          <cell r="AT474" t="str">
            <v>-</v>
          </cell>
          <cell r="AU474" t="str">
            <v>-</v>
          </cell>
          <cell r="AV474" t="str">
            <v>-</v>
          </cell>
          <cell r="AW474">
            <v>1.9172552977999999</v>
          </cell>
          <cell r="AX474">
            <v>-0.24740227617999999</v>
          </cell>
          <cell r="AY474" t="str">
            <v>-</v>
          </cell>
          <cell r="AZ474" t="str">
            <v>-</v>
          </cell>
          <cell r="BA474">
            <v>0.96153846154</v>
          </cell>
          <cell r="BB474" t="str">
            <v>-</v>
          </cell>
          <cell r="BC474" t="str">
            <v>-</v>
          </cell>
          <cell r="BD474" t="str">
            <v>-</v>
          </cell>
          <cell r="BE474" t="str">
            <v>Bovespa</v>
          </cell>
          <cell r="BF474" t="str">
            <v>FII - Fundos de Investimento Imobiliário</v>
          </cell>
          <cell r="BG474">
            <v>1.04</v>
          </cell>
        </row>
        <row r="475">
          <cell r="G475" t="str">
            <v>TJKB11</v>
          </cell>
          <cell r="H475" t="str">
            <v>39714024000148</v>
          </cell>
          <cell r="I475" t="str">
            <v>Tradicional</v>
          </cell>
          <cell r="J475" t="str">
            <v>https://fnet.bm</v>
          </cell>
          <cell r="K475">
            <v>100</v>
          </cell>
          <cell r="L475" t="str">
            <v>-</v>
          </cell>
          <cell r="M475">
            <v>229.20713924</v>
          </cell>
          <cell r="N475">
            <v>825.10584279</v>
          </cell>
          <cell r="O475">
            <v>659.65832118000003</v>
          </cell>
          <cell r="P475">
            <v>46041</v>
          </cell>
          <cell r="Q475">
            <v>299290.98606000002</v>
          </cell>
          <cell r="R475">
            <v>265236.50335999997</v>
          </cell>
          <cell r="S475">
            <v>34054.4827</v>
          </cell>
          <cell r="T475">
            <v>256.98</v>
          </cell>
          <cell r="U475">
            <v>272.04629629999999</v>
          </cell>
          <cell r="V475">
            <v>94.461863109000006</v>
          </cell>
          <cell r="W475">
            <v>46007</v>
          </cell>
          <cell r="X475">
            <v>227.02880304999999</v>
          </cell>
          <cell r="Y475">
            <v>113.19268592</v>
          </cell>
          <cell r="Z475">
            <v>45699</v>
          </cell>
          <cell r="AA475">
            <v>0.89491717257000003</v>
          </cell>
          <cell r="AB475">
            <v>46022</v>
          </cell>
          <cell r="AC475">
            <v>1164.6469999999999</v>
          </cell>
          <cell r="AD475">
            <v>334434.28646999999</v>
          </cell>
          <cell r="AE475">
            <v>287.15506627000002</v>
          </cell>
          <cell r="AF475">
            <v>46041</v>
          </cell>
          <cell r="AG475">
            <v>13.463557288000001</v>
          </cell>
          <cell r="AH475">
            <v>35.909999999999997</v>
          </cell>
          <cell r="AI475">
            <v>0</v>
          </cell>
          <cell r="AJ475">
            <v>0.77647058824000004</v>
          </cell>
          <cell r="AK475">
            <v>0.66936429575</v>
          </cell>
          <cell r="AL475">
            <v>-3.0300743367999998</v>
          </cell>
          <cell r="AM475">
            <v>6.7810013091999997</v>
          </cell>
          <cell r="AN475">
            <v>9.4920252311999995</v>
          </cell>
          <cell r="AO475">
            <v>2.7837772976999999</v>
          </cell>
          <cell r="AP475">
            <v>-15.879234635</v>
          </cell>
          <cell r="AQ475">
            <v>0.59106744429000002</v>
          </cell>
          <cell r="AR475">
            <v>255.47</v>
          </cell>
          <cell r="AS475" t="str">
            <v>-</v>
          </cell>
          <cell r="AT475" t="str">
            <v>-</v>
          </cell>
          <cell r="AU475">
            <v>2.7837772976999999</v>
          </cell>
          <cell r="AV475">
            <v>1.775383285</v>
          </cell>
          <cell r="AW475">
            <v>2.7909172141999998</v>
          </cell>
          <cell r="AX475">
            <v>-3.2627437092</v>
          </cell>
          <cell r="AY475">
            <v>9</v>
          </cell>
          <cell r="AZ475">
            <v>5</v>
          </cell>
          <cell r="BA475">
            <v>0</v>
          </cell>
          <cell r="BB475">
            <v>-0.46262052600999998</v>
          </cell>
          <cell r="BC475">
            <v>3.5614237436999999E-2</v>
          </cell>
          <cell r="BD475">
            <v>-6.8022424379000004</v>
          </cell>
          <cell r="BE475" t="str">
            <v>Bovespa</v>
          </cell>
          <cell r="BF475" t="str">
            <v>FII - Fundos de Investimento Imobiliário</v>
          </cell>
          <cell r="BG475">
            <v>0</v>
          </cell>
        </row>
        <row r="476">
          <cell r="G476" t="str">
            <v>TORD11</v>
          </cell>
          <cell r="H476" t="str">
            <v>30230870000118</v>
          </cell>
          <cell r="I476" t="str">
            <v>Tradicional</v>
          </cell>
          <cell r="J476" t="str">
            <v>https://fnet.bm</v>
          </cell>
          <cell r="K476">
            <v>100</v>
          </cell>
          <cell r="L476" t="str">
            <v>-</v>
          </cell>
          <cell r="M476">
            <v>25.45464432</v>
          </cell>
          <cell r="N476">
            <v>21.666322295000001</v>
          </cell>
          <cell r="O476">
            <v>17.982299999999999</v>
          </cell>
          <cell r="P476">
            <v>46041</v>
          </cell>
          <cell r="Q476">
            <v>11041.254693000001</v>
          </cell>
          <cell r="R476">
            <v>33298.787070999999</v>
          </cell>
          <cell r="S476">
            <v>-22257.532378</v>
          </cell>
          <cell r="T476">
            <v>1.89</v>
          </cell>
          <cell r="U476">
            <v>5.387375069</v>
          </cell>
          <cell r="V476">
            <v>35.082020014999998</v>
          </cell>
          <cell r="W476">
            <v>45694</v>
          </cell>
          <cell r="X476">
            <v>1.89</v>
          </cell>
          <cell r="Y476">
            <v>100</v>
          </cell>
          <cell r="Z476">
            <v>46041</v>
          </cell>
          <cell r="AA476">
            <v>5.1938516428999999E-2</v>
          </cell>
          <cell r="AB476">
            <v>46022</v>
          </cell>
          <cell r="AC476">
            <v>5841.9336999999996</v>
          </cell>
          <cell r="AD476">
            <v>212583.17434</v>
          </cell>
          <cell r="AE476">
            <v>36.389179552000002</v>
          </cell>
          <cell r="AF476">
            <v>46030</v>
          </cell>
          <cell r="AG476">
            <v>2.4561403508000001</v>
          </cell>
          <cell r="AH476">
            <v>0.14000000000000001</v>
          </cell>
          <cell r="AI476">
            <v>7.0000000000000001E-3</v>
          </cell>
          <cell r="AJ476">
            <v>-0.52631578947000002</v>
          </cell>
          <cell r="AK476">
            <v>-0.63342208196000005</v>
          </cell>
          <cell r="AL476">
            <v>-5.1630157922000004</v>
          </cell>
          <cell r="AM476">
            <v>-38.314332686</v>
          </cell>
          <cell r="AN476">
            <v>-65.287264406000006</v>
          </cell>
          <cell r="AO476">
            <v>-5.6348415841000001</v>
          </cell>
          <cell r="AP476">
            <v>-90.658524272999998</v>
          </cell>
          <cell r="AQ476">
            <v>-2.5773195876999999</v>
          </cell>
          <cell r="AR476">
            <v>1.94</v>
          </cell>
          <cell r="AS476">
            <v>-96.130675502000003</v>
          </cell>
          <cell r="AT476">
            <v>-129.17257620999999</v>
          </cell>
          <cell r="AU476">
            <v>-5.6348415841000001</v>
          </cell>
          <cell r="AV476">
            <v>-6.6432355969000003</v>
          </cell>
          <cell r="AW476">
            <v>1.7135420689</v>
          </cell>
          <cell r="AX476">
            <v>-27.150715071</v>
          </cell>
          <cell r="AY476">
            <v>1</v>
          </cell>
          <cell r="AZ476">
            <v>1</v>
          </cell>
          <cell r="BA476">
            <v>0.35</v>
          </cell>
          <cell r="BB476">
            <v>-2.3865207094000001</v>
          </cell>
          <cell r="BC476">
            <v>3.0621541307E-2</v>
          </cell>
          <cell r="BD476">
            <v>-78.146898535999995</v>
          </cell>
          <cell r="BE476" t="str">
            <v>Bovespa</v>
          </cell>
          <cell r="BF476" t="str">
            <v>FII - Fundos de Investimento Imobiliário</v>
          </cell>
          <cell r="BG476">
            <v>7.0000000000000001E-3</v>
          </cell>
        </row>
        <row r="477">
          <cell r="G477" t="str">
            <v>TCPF11</v>
          </cell>
          <cell r="H477" t="str">
            <v>26990011000150</v>
          </cell>
          <cell r="I477" t="str">
            <v>Tradicional</v>
          </cell>
          <cell r="J477" t="str">
            <v>https://fnet.bm</v>
          </cell>
          <cell r="K477">
            <v>0</v>
          </cell>
          <cell r="L477" t="str">
            <v>-</v>
          </cell>
          <cell r="M477" t="str">
            <v>-</v>
          </cell>
          <cell r="N477" t="str">
            <v>-</v>
          </cell>
          <cell r="O477" t="str">
            <v>-</v>
          </cell>
          <cell r="P477" t="str">
            <v>-</v>
          </cell>
          <cell r="Q477" t="str">
            <v>-</v>
          </cell>
          <cell r="R477" t="str">
            <v>-</v>
          </cell>
          <cell r="S477" t="str">
            <v>-</v>
          </cell>
          <cell r="T477" t="str">
            <v>-</v>
          </cell>
          <cell r="U477" t="str">
            <v>-</v>
          </cell>
          <cell r="V477" t="str">
            <v>-</v>
          </cell>
          <cell r="W477" t="str">
            <v>-</v>
          </cell>
          <cell r="X477" t="str">
            <v>-</v>
          </cell>
          <cell r="Y477" t="str">
            <v>-</v>
          </cell>
          <cell r="Z477" t="str">
            <v>-</v>
          </cell>
          <cell r="AA477" t="str">
            <v>-</v>
          </cell>
          <cell r="AB477">
            <v>46022</v>
          </cell>
          <cell r="AC477">
            <v>297.327</v>
          </cell>
          <cell r="AD477">
            <v>30193.426070000001</v>
          </cell>
          <cell r="AE477">
            <v>101.54956014</v>
          </cell>
          <cell r="AF477">
            <v>45386</v>
          </cell>
          <cell r="AG477" t="str">
            <v>-</v>
          </cell>
          <cell r="AH477" t="str">
            <v>-</v>
          </cell>
          <cell r="AI477" t="str">
            <v>-</v>
          </cell>
          <cell r="AJ477" t="str">
            <v>-</v>
          </cell>
          <cell r="AK477" t="str">
            <v>-</v>
          </cell>
          <cell r="AL477" t="str">
            <v>-</v>
          </cell>
          <cell r="AM477" t="str">
            <v>-</v>
          </cell>
          <cell r="AN477" t="str">
            <v>-</v>
          </cell>
          <cell r="AO477" t="str">
            <v>-</v>
          </cell>
          <cell r="AP477" t="str">
            <v>-</v>
          </cell>
          <cell r="AQ477" t="str">
            <v>-</v>
          </cell>
          <cell r="AR477" t="str">
            <v>-</v>
          </cell>
          <cell r="AS477" t="str">
            <v>-</v>
          </cell>
          <cell r="AT477" t="str">
            <v>-</v>
          </cell>
          <cell r="AU477" t="str">
            <v>-</v>
          </cell>
          <cell r="AV477" t="str">
            <v>-</v>
          </cell>
          <cell r="AW477" t="str">
            <v>-</v>
          </cell>
          <cell r="AX477" t="str">
            <v>-</v>
          </cell>
          <cell r="AY477" t="str">
            <v>-</v>
          </cell>
          <cell r="AZ477" t="str">
            <v>-</v>
          </cell>
          <cell r="BA477" t="str">
            <v>-</v>
          </cell>
          <cell r="BB477" t="str">
            <v>-</v>
          </cell>
          <cell r="BC477" t="str">
            <v>-</v>
          </cell>
          <cell r="BD477" t="str">
            <v>-</v>
          </cell>
          <cell r="BE477" t="str">
            <v>Bovespa</v>
          </cell>
          <cell r="BF477" t="str">
            <v>FII - Fundos de Investimento Imobiliário</v>
          </cell>
          <cell r="BG477" t="str">
            <v>-</v>
          </cell>
        </row>
        <row r="478">
          <cell r="G478" t="str">
            <v>TRXY11</v>
          </cell>
          <cell r="H478" t="str">
            <v>43985938000110</v>
          </cell>
          <cell r="I478" t="str">
            <v>Tradicional</v>
          </cell>
          <cell r="J478" t="str">
            <v>https://fnet.bm</v>
          </cell>
          <cell r="K478">
            <v>100</v>
          </cell>
          <cell r="L478" t="str">
            <v>-</v>
          </cell>
          <cell r="M478">
            <v>129.84318823999999</v>
          </cell>
          <cell r="N478">
            <v>36.232607541</v>
          </cell>
          <cell r="O478">
            <v>33.051004706000001</v>
          </cell>
          <cell r="P478">
            <v>46041</v>
          </cell>
          <cell r="Q478">
            <v>153634.18018</v>
          </cell>
          <cell r="R478">
            <v>35736.228000000003</v>
          </cell>
          <cell r="S478">
            <v>117897.95217999999</v>
          </cell>
          <cell r="T478">
            <v>9.6199999999999992</v>
          </cell>
          <cell r="U478">
            <v>9.89</v>
          </cell>
          <cell r="V478">
            <v>97.269969665999994</v>
          </cell>
          <cell r="W478">
            <v>46035</v>
          </cell>
          <cell r="X478">
            <v>7.6974420098999996</v>
          </cell>
          <cell r="Y478">
            <v>124.97658296</v>
          </cell>
          <cell r="Z478">
            <v>45764</v>
          </cell>
          <cell r="AA478">
            <v>1.0429088871000001</v>
          </cell>
          <cell r="AB478">
            <v>46022</v>
          </cell>
          <cell r="AC478">
            <v>15970.289000000001</v>
          </cell>
          <cell r="AD478">
            <v>147313.13740000001</v>
          </cell>
          <cell r="AE478">
            <v>9.2241998500999998</v>
          </cell>
          <cell r="AF478">
            <v>46021</v>
          </cell>
          <cell r="AG478">
            <v>13.636363636</v>
          </cell>
          <cell r="AH478">
            <v>1.35</v>
          </cell>
          <cell r="AI478">
            <v>0.13</v>
          </cell>
          <cell r="AJ478">
            <v>1.2631578948</v>
          </cell>
          <cell r="AK478">
            <v>1.1560516023</v>
          </cell>
          <cell r="AL478">
            <v>3.0727188777999999</v>
          </cell>
          <cell r="AM478">
            <v>10.420557046000001</v>
          </cell>
          <cell r="AN478">
            <v>14.385663124000001</v>
          </cell>
          <cell r="AO478">
            <v>0.52246603955000004</v>
          </cell>
          <cell r="AP478">
            <v>-10.985596742</v>
          </cell>
          <cell r="AQ478">
            <v>1.1566771819999999</v>
          </cell>
          <cell r="AR478">
            <v>9.51</v>
          </cell>
          <cell r="AS478" t="str">
            <v>-</v>
          </cell>
          <cell r="AT478" t="str">
            <v>-</v>
          </cell>
          <cell r="AU478">
            <v>0.52246603955000004</v>
          </cell>
          <cell r="AV478">
            <v>-0.48592797319999997</v>
          </cell>
          <cell r="AW478">
            <v>8.7443946189999995</v>
          </cell>
          <cell r="AX478">
            <v>-2.0127118643999999</v>
          </cell>
          <cell r="AY478">
            <v>7</v>
          </cell>
          <cell r="AZ478">
            <v>3</v>
          </cell>
          <cell r="BA478">
            <v>1.3742071882</v>
          </cell>
          <cell r="BB478">
            <v>0.13893260746</v>
          </cell>
          <cell r="BC478">
            <v>-0.42762046718000002</v>
          </cell>
          <cell r="BD478">
            <v>7.695429077</v>
          </cell>
          <cell r="BE478" t="str">
            <v>Bovespa</v>
          </cell>
          <cell r="BF478" t="str">
            <v>FII - Fundos de Investimento Imobiliário</v>
          </cell>
          <cell r="BG478">
            <v>0.13</v>
          </cell>
        </row>
        <row r="479">
          <cell r="G479" t="str">
            <v>TRXB11</v>
          </cell>
          <cell r="H479" t="str">
            <v>36368925000137</v>
          </cell>
          <cell r="I479" t="str">
            <v>Tradicional</v>
          </cell>
          <cell r="J479" t="str">
            <v>https://fnet.bm</v>
          </cell>
          <cell r="K479">
            <v>100</v>
          </cell>
          <cell r="L479" t="str">
            <v>-</v>
          </cell>
          <cell r="M479">
            <v>1631.2952149</v>
          </cell>
          <cell r="N479">
            <v>618.73508541000001</v>
          </cell>
          <cell r="O479">
            <v>29.930235293999999</v>
          </cell>
          <cell r="P479">
            <v>46041</v>
          </cell>
          <cell r="Q479">
            <v>674208.67960000003</v>
          </cell>
          <cell r="R479">
            <v>443936.92395999999</v>
          </cell>
          <cell r="S479">
            <v>230271.75563999999</v>
          </cell>
          <cell r="T479">
            <v>179.98</v>
          </cell>
          <cell r="U479">
            <v>184.98</v>
          </cell>
          <cell r="V479">
            <v>97.297005081999998</v>
          </cell>
          <cell r="W479">
            <v>46037</v>
          </cell>
          <cell r="X479">
            <v>94.876887382999996</v>
          </cell>
          <cell r="Y479">
            <v>189.69846605000001</v>
          </cell>
          <cell r="Z479">
            <v>45706</v>
          </cell>
          <cell r="AA479">
            <v>1.7730859199</v>
          </cell>
          <cell r="AB479">
            <v>46022</v>
          </cell>
          <cell r="AC479">
            <v>3746.02</v>
          </cell>
          <cell r="AD479">
            <v>380245.91590000002</v>
          </cell>
          <cell r="AE479">
            <v>101.50664329</v>
          </cell>
          <cell r="AF479">
            <v>46021</v>
          </cell>
          <cell r="AG479">
            <v>19.724700091999999</v>
          </cell>
          <cell r="AH479">
            <v>25.65</v>
          </cell>
          <cell r="AI479">
            <v>4.05</v>
          </cell>
          <cell r="AJ479">
            <v>-1.1111111143000001E-2</v>
          </cell>
          <cell r="AK479">
            <v>-0.11821740363</v>
          </cell>
          <cell r="AL479">
            <v>15.954040524</v>
          </cell>
          <cell r="AM479">
            <v>21.848598831</v>
          </cell>
          <cell r="AN479">
            <v>67.708516732999996</v>
          </cell>
          <cell r="AO479">
            <v>9.1780406429999992</v>
          </cell>
          <cell r="AP479">
            <v>42.337256865999997</v>
          </cell>
          <cell r="AQ479">
            <v>9.0787878788</v>
          </cell>
          <cell r="AR479">
            <v>165</v>
          </cell>
          <cell r="AS479">
            <v>188.27477210000001</v>
          </cell>
          <cell r="AT479">
            <v>155.23287139000001</v>
          </cell>
          <cell r="AU479">
            <v>9.1780406429999992</v>
          </cell>
          <cell r="AV479">
            <v>8.1696466303000008</v>
          </cell>
          <cell r="AW479">
            <v>15.907945572999999</v>
          </cell>
          <cell r="AX479">
            <v>-2.3584905658999999</v>
          </cell>
          <cell r="AY479">
            <v>10</v>
          </cell>
          <cell r="AZ479">
            <v>9</v>
          </cell>
          <cell r="BA479">
            <v>2.5466893039</v>
          </cell>
          <cell r="BB479">
            <v>1.8659181563</v>
          </cell>
          <cell r="BC479">
            <v>-1.3147697805999999E-2</v>
          </cell>
          <cell r="BD479">
            <v>73.258212852</v>
          </cell>
          <cell r="BE479" t="str">
            <v>Bovespa</v>
          </cell>
          <cell r="BF479" t="str">
            <v>FII - Fundos de Investimento Imobiliário</v>
          </cell>
          <cell r="BG479">
            <v>4.05</v>
          </cell>
        </row>
        <row r="480">
          <cell r="G480" t="str">
            <v>BTWR11</v>
          </cell>
          <cell r="H480" t="str">
            <v>20132453000189</v>
          </cell>
          <cell r="I480" t="str">
            <v>Tradicional</v>
          </cell>
          <cell r="J480" t="str">
            <v>https://fnet.bm</v>
          </cell>
          <cell r="K480">
            <v>4.9180327868999996</v>
          </cell>
          <cell r="L480" t="str">
            <v>-</v>
          </cell>
          <cell r="M480">
            <v>2.0916400000000001E-3</v>
          </cell>
          <cell r="N480">
            <v>5.1880327869000004E-3</v>
          </cell>
          <cell r="O480">
            <v>6.2052941176000001E-3</v>
          </cell>
          <cell r="P480">
            <v>46034</v>
          </cell>
          <cell r="Q480">
            <v>85369.861803000007</v>
          </cell>
          <cell r="R480">
            <v>84916.670765000003</v>
          </cell>
          <cell r="S480">
            <v>453.19103809000001</v>
          </cell>
          <cell r="T480" t="str">
            <v>-</v>
          </cell>
          <cell r="U480">
            <v>105.49</v>
          </cell>
          <cell r="V480" t="str">
            <v>-</v>
          </cell>
          <cell r="W480">
            <v>46034</v>
          </cell>
          <cell r="X480">
            <v>97.170763985999997</v>
          </cell>
          <cell r="Y480" t="str">
            <v>-</v>
          </cell>
          <cell r="Z480">
            <v>45770</v>
          </cell>
          <cell r="AA480">
            <v>0.89153983164999995</v>
          </cell>
          <cell r="AB480">
            <v>46022</v>
          </cell>
          <cell r="AC480">
            <v>809.26971089999995</v>
          </cell>
          <cell r="AD480">
            <v>95755.521819999994</v>
          </cell>
          <cell r="AE480">
            <v>118.32337295000001</v>
          </cell>
          <cell r="AF480">
            <v>46021</v>
          </cell>
          <cell r="AG480">
            <v>7.5383589059</v>
          </cell>
          <cell r="AH480">
            <v>7.91</v>
          </cell>
          <cell r="AI480">
            <v>0.95</v>
          </cell>
          <cell r="AJ480" t="str">
            <v>-</v>
          </cell>
          <cell r="AK480" t="str">
            <v>-</v>
          </cell>
          <cell r="AL480" t="str">
            <v>-</v>
          </cell>
          <cell r="AM480" t="str">
            <v>-</v>
          </cell>
          <cell r="AN480" t="str">
            <v>-</v>
          </cell>
          <cell r="AO480" t="str">
            <v>-</v>
          </cell>
          <cell r="AP480" t="str">
            <v>-</v>
          </cell>
          <cell r="AQ480" t="str">
            <v>-</v>
          </cell>
          <cell r="AR480">
            <v>105.49</v>
          </cell>
          <cell r="AS480" t="str">
            <v>-</v>
          </cell>
          <cell r="AT480" t="str">
            <v>-</v>
          </cell>
          <cell r="AU480" t="str">
            <v>-</v>
          </cell>
          <cell r="AV480" t="str">
            <v>-</v>
          </cell>
          <cell r="AW480">
            <v>0.66800267195999996</v>
          </cell>
          <cell r="AX480">
            <v>0.66800267195999996</v>
          </cell>
          <cell r="AY480" t="str">
            <v>-</v>
          </cell>
          <cell r="AZ480" t="str">
            <v>-</v>
          </cell>
          <cell r="BA480" t="str">
            <v>-</v>
          </cell>
          <cell r="BB480" t="str">
            <v>-</v>
          </cell>
          <cell r="BC480" t="str">
            <v>-</v>
          </cell>
          <cell r="BD480" t="str">
            <v>-</v>
          </cell>
          <cell r="BE480" t="str">
            <v>Bovespa</v>
          </cell>
          <cell r="BF480" t="str">
            <v>FII - Fundos de Investimento Imobiliário</v>
          </cell>
          <cell r="BG480">
            <v>0.95</v>
          </cell>
        </row>
        <row r="481">
          <cell r="G481" t="str">
            <v>HCST11</v>
          </cell>
          <cell r="H481" t="str">
            <v>31152015000107</v>
          </cell>
          <cell r="I481" t="str">
            <v>Tradicional</v>
          </cell>
          <cell r="J481" t="str">
            <v>https://fnet.bm</v>
          </cell>
          <cell r="K481">
            <v>9.8360655737999991</v>
          </cell>
          <cell r="L481" t="str">
            <v>-</v>
          </cell>
          <cell r="M481">
            <v>4.9503440000000003E-2</v>
          </cell>
          <cell r="N481">
            <v>8.4090163935000004E-2</v>
          </cell>
          <cell r="O481">
            <v>0.28085294117999998</v>
          </cell>
          <cell r="P481">
            <v>46037</v>
          </cell>
          <cell r="Q481">
            <v>39191.329544</v>
          </cell>
          <cell r="R481">
            <v>24967.642412000001</v>
          </cell>
          <cell r="S481">
            <v>14223.687131000001</v>
          </cell>
          <cell r="T481">
            <v>45</v>
          </cell>
          <cell r="U481">
            <v>71</v>
          </cell>
          <cell r="V481">
            <v>63.380281689999997</v>
          </cell>
          <cell r="W481">
            <v>45996</v>
          </cell>
          <cell r="X481">
            <v>45</v>
          </cell>
          <cell r="Y481">
            <v>100</v>
          </cell>
          <cell r="Z481">
            <v>46037</v>
          </cell>
          <cell r="AA481">
            <v>0.74968540504000003</v>
          </cell>
          <cell r="AB481">
            <v>46022</v>
          </cell>
          <cell r="AC481">
            <v>870.91843429999994</v>
          </cell>
          <cell r="AD481">
            <v>52277.034180000002</v>
          </cell>
          <cell r="AE481">
            <v>60.025178158000003</v>
          </cell>
          <cell r="AF481" t="str">
            <v>-</v>
          </cell>
          <cell r="AG481">
            <v>0</v>
          </cell>
          <cell r="AH481">
            <v>0</v>
          </cell>
          <cell r="AI481">
            <v>0</v>
          </cell>
          <cell r="AJ481" t="str">
            <v>-</v>
          </cell>
          <cell r="AK481" t="str">
            <v>-</v>
          </cell>
          <cell r="AL481" t="str">
            <v>-</v>
          </cell>
          <cell r="AM481" t="str">
            <v>-</v>
          </cell>
          <cell r="AN481">
            <v>-4.255319149</v>
          </cell>
          <cell r="AO481">
            <v>-14.399847822</v>
          </cell>
          <cell r="AP481">
            <v>-29.626579016000001</v>
          </cell>
          <cell r="AQ481">
            <v>-1.8752725687</v>
          </cell>
          <cell r="AR481" t="str">
            <v>-</v>
          </cell>
          <cell r="AS481">
            <v>-54.905301131999998</v>
          </cell>
          <cell r="AT481">
            <v>-87.947201840999995</v>
          </cell>
          <cell r="AU481">
            <v>-14.399847822</v>
          </cell>
          <cell r="AV481">
            <v>-15.408241834</v>
          </cell>
          <cell r="AW481">
            <v>38.235294117999999</v>
          </cell>
          <cell r="AX481">
            <v>-14.399847822</v>
          </cell>
          <cell r="AY481" t="str">
            <v>-</v>
          </cell>
          <cell r="AZ481" t="str">
            <v>-</v>
          </cell>
          <cell r="BA481">
            <v>0</v>
          </cell>
          <cell r="BB481" t="str">
            <v>-</v>
          </cell>
          <cell r="BC481" t="str">
            <v>-</v>
          </cell>
          <cell r="BD481" t="str">
            <v>-</v>
          </cell>
          <cell r="BE481" t="str">
            <v>Bovespa</v>
          </cell>
          <cell r="BF481" t="str">
            <v>FII - Fundos de Investimento Imobiliário</v>
          </cell>
          <cell r="BG481">
            <v>0</v>
          </cell>
        </row>
        <row r="482">
          <cell r="G482" t="str">
            <v>HGAG11</v>
          </cell>
          <cell r="H482" t="str">
            <v>40343867000164</v>
          </cell>
          <cell r="I482" t="str">
            <v>Tradicional</v>
          </cell>
          <cell r="J482" t="str">
            <v>https://fnet.bm</v>
          </cell>
          <cell r="K482">
            <v>55.737704917999999</v>
          </cell>
          <cell r="L482" t="str">
            <v>-</v>
          </cell>
          <cell r="M482">
            <v>0.67253180000000001</v>
          </cell>
          <cell r="N482">
            <v>0.28831590163999998</v>
          </cell>
          <cell r="O482">
            <v>0.27305235294000002</v>
          </cell>
          <cell r="P482">
            <v>46041</v>
          </cell>
          <cell r="Q482">
            <v>3972.0320000000002</v>
          </cell>
          <cell r="R482">
            <v>2554.5130800000002</v>
          </cell>
          <cell r="S482">
            <v>1417.51892</v>
          </cell>
          <cell r="T482">
            <v>16</v>
          </cell>
          <cell r="U482">
            <v>18.669353916999999</v>
          </cell>
          <cell r="V482">
            <v>85.701948078000001</v>
          </cell>
          <cell r="W482">
            <v>46007</v>
          </cell>
          <cell r="X482">
            <v>7.7096830699999996</v>
          </cell>
          <cell r="Y482">
            <v>207.53122865</v>
          </cell>
          <cell r="Z482">
            <v>45700</v>
          </cell>
          <cell r="AA482">
            <v>0.68105368176000003</v>
          </cell>
          <cell r="AB482">
            <v>45900</v>
          </cell>
          <cell r="AC482">
            <v>248.25200000000001</v>
          </cell>
          <cell r="AD482">
            <v>5832.1863700000004</v>
          </cell>
          <cell r="AE482">
            <v>23.493008595999999</v>
          </cell>
          <cell r="AF482">
            <v>46021</v>
          </cell>
          <cell r="AG482">
            <v>24.101068998999999</v>
          </cell>
          <cell r="AH482">
            <v>2.48</v>
          </cell>
          <cell r="AI482">
            <v>0.14000000000000001</v>
          </cell>
          <cell r="AJ482" t="str">
            <v>-</v>
          </cell>
          <cell r="AK482" t="str">
            <v>-</v>
          </cell>
          <cell r="AL482">
            <v>-10.3440432</v>
          </cell>
          <cell r="AM482">
            <v>61.275551166</v>
          </cell>
          <cell r="AN482">
            <v>85.140939747999994</v>
          </cell>
          <cell r="AO482">
            <v>-7.7809798269000003</v>
          </cell>
          <cell r="AP482">
            <v>59.769679881000002</v>
          </cell>
          <cell r="AQ482">
            <v>-5.2693901717999996</v>
          </cell>
          <cell r="AR482" t="str">
            <v>-</v>
          </cell>
          <cell r="AS482" t="str">
            <v>-</v>
          </cell>
          <cell r="AT482" t="str">
            <v>-</v>
          </cell>
          <cell r="AU482">
            <v>-7.7809798269000003</v>
          </cell>
          <cell r="AV482">
            <v>-8.7893738396999996</v>
          </cell>
          <cell r="AW482">
            <v>40.899122806999998</v>
          </cell>
          <cell r="AX482">
            <v>-20.424403182999999</v>
          </cell>
          <cell r="AY482">
            <v>9</v>
          </cell>
          <cell r="AZ482">
            <v>8</v>
          </cell>
          <cell r="BA482">
            <v>0.77821011672999996</v>
          </cell>
          <cell r="BB482">
            <v>2.2056689080999998</v>
          </cell>
          <cell r="BC482">
            <v>2.6237688020999999</v>
          </cell>
          <cell r="BD482">
            <v>243.89853478000001</v>
          </cell>
          <cell r="BE482" t="str">
            <v>Bovespa</v>
          </cell>
          <cell r="BF482" t="str">
            <v>FIAGRO-FII - Fundo de Investimento Imobiliário em Cadeias Agroindustriais</v>
          </cell>
          <cell r="BG482">
            <v>0.14000000000000001</v>
          </cell>
        </row>
        <row r="483">
          <cell r="G483" t="str">
            <v>IMMB11</v>
          </cell>
          <cell r="H483" t="str">
            <v>50686473000162</v>
          </cell>
          <cell r="I483" t="str">
            <v>-</v>
          </cell>
          <cell r="J483" t="str">
            <v>https://fnet.bm</v>
          </cell>
          <cell r="K483">
            <v>1.6393442623000001</v>
          </cell>
          <cell r="L483" t="str">
            <v>-</v>
          </cell>
          <cell r="M483" t="str">
            <v>-</v>
          </cell>
          <cell r="N483" t="str">
            <v>-</v>
          </cell>
          <cell r="O483">
            <v>0</v>
          </cell>
          <cell r="P483">
            <v>45965</v>
          </cell>
          <cell r="Q483" t="str">
            <v>-</v>
          </cell>
          <cell r="R483" t="str">
            <v>-</v>
          </cell>
          <cell r="S483" t="str">
            <v>-</v>
          </cell>
          <cell r="T483" t="str">
            <v>-</v>
          </cell>
          <cell r="U483" t="str">
            <v>-</v>
          </cell>
          <cell r="V483" t="str">
            <v>-</v>
          </cell>
          <cell r="W483" t="str">
            <v>-</v>
          </cell>
          <cell r="X483" t="str">
            <v>-</v>
          </cell>
          <cell r="Y483" t="str">
            <v>-</v>
          </cell>
          <cell r="Z483" t="str">
            <v>-</v>
          </cell>
          <cell r="AA483" t="str">
            <v>-</v>
          </cell>
          <cell r="AB483">
            <v>46022</v>
          </cell>
          <cell r="AC483">
            <v>190.8894919</v>
          </cell>
          <cell r="AD483">
            <v>25345.386699999999</v>
          </cell>
          <cell r="AE483">
            <v>132.77518028</v>
          </cell>
          <cell r="AF483" t="str">
            <v>-</v>
          </cell>
          <cell r="AG483" t="str">
            <v>-</v>
          </cell>
          <cell r="AH483" t="str">
            <v>-</v>
          </cell>
          <cell r="AI483">
            <v>0</v>
          </cell>
          <cell r="AJ483" t="str">
            <v>-</v>
          </cell>
          <cell r="AK483" t="str">
            <v>-</v>
          </cell>
          <cell r="AL483" t="str">
            <v>-</v>
          </cell>
          <cell r="AM483" t="str">
            <v>-</v>
          </cell>
          <cell r="AN483" t="str">
            <v>-</v>
          </cell>
          <cell r="AO483" t="str">
            <v>-</v>
          </cell>
          <cell r="AP483" t="str">
            <v>-</v>
          </cell>
          <cell r="AQ483" t="str">
            <v>-</v>
          </cell>
          <cell r="AR483" t="str">
            <v>-</v>
          </cell>
          <cell r="AS483" t="str">
            <v>-</v>
          </cell>
          <cell r="AT483" t="str">
            <v>-</v>
          </cell>
          <cell r="AU483" t="str">
            <v>-</v>
          </cell>
          <cell r="AV483" t="str">
            <v>-</v>
          </cell>
          <cell r="AW483" t="str">
            <v>-</v>
          </cell>
          <cell r="AX483" t="str">
            <v>-</v>
          </cell>
          <cell r="AY483" t="str">
            <v>-</v>
          </cell>
          <cell r="AZ483" t="str">
            <v>-</v>
          </cell>
          <cell r="BA483" t="str">
            <v>-</v>
          </cell>
          <cell r="BB483" t="str">
            <v>-</v>
          </cell>
          <cell r="BC483" t="str">
            <v>-</v>
          </cell>
          <cell r="BD483" t="str">
            <v>-</v>
          </cell>
          <cell r="BE483" t="str">
            <v>Bovespa</v>
          </cell>
          <cell r="BF483" t="str">
            <v>FII - Fundos de Investimento Imobiliário</v>
          </cell>
          <cell r="BG483">
            <v>0</v>
          </cell>
        </row>
        <row r="484">
          <cell r="G484" t="str">
            <v>SEQR11</v>
          </cell>
          <cell r="H484" t="str">
            <v>09517273000182</v>
          </cell>
          <cell r="I484" t="str">
            <v>Tradicional</v>
          </cell>
          <cell r="J484" t="str">
            <v>https://fnet.bm</v>
          </cell>
          <cell r="K484">
            <v>100</v>
          </cell>
          <cell r="L484" t="str">
            <v>-</v>
          </cell>
          <cell r="M484">
            <v>74.691368359999998</v>
          </cell>
          <cell r="N484">
            <v>55.995981639999997</v>
          </cell>
          <cell r="O484">
            <v>60.895275294000001</v>
          </cell>
          <cell r="P484">
            <v>46041</v>
          </cell>
          <cell r="Q484">
            <v>87032.582167999994</v>
          </cell>
          <cell r="R484">
            <v>80619.655066000007</v>
          </cell>
          <cell r="S484">
            <v>6412.9271023000001</v>
          </cell>
          <cell r="T484">
            <v>52.25</v>
          </cell>
          <cell r="U484">
            <v>53.21</v>
          </cell>
          <cell r="V484">
            <v>98.195827851999994</v>
          </cell>
          <cell r="W484">
            <v>46031</v>
          </cell>
          <cell r="X484">
            <v>40.596123759999998</v>
          </cell>
          <cell r="Y484">
            <v>128.70686943000001</v>
          </cell>
          <cell r="Z484">
            <v>45685</v>
          </cell>
          <cell r="AA484">
            <v>0.55390043663999999</v>
          </cell>
          <cell r="AB484">
            <v>46022</v>
          </cell>
          <cell r="AC484">
            <v>1665.6953524999999</v>
          </cell>
          <cell r="AD484">
            <v>157126.76216000001</v>
          </cell>
          <cell r="AE484">
            <v>94.331032336999996</v>
          </cell>
          <cell r="AF484">
            <v>46030</v>
          </cell>
          <cell r="AG484">
            <v>14.437190082000001</v>
          </cell>
          <cell r="AH484">
            <v>6.9875999999999996</v>
          </cell>
          <cell r="AI484">
            <v>0.58230000000000004</v>
          </cell>
          <cell r="AJ484">
            <v>-0.85388994311999999</v>
          </cell>
          <cell r="AK484">
            <v>-0.96099623561000003</v>
          </cell>
          <cell r="AL484">
            <v>2.9690283979999998</v>
          </cell>
          <cell r="AM484">
            <v>9.6140449016999998</v>
          </cell>
          <cell r="AN484">
            <v>24.452096883999999</v>
          </cell>
          <cell r="AO484">
            <v>1.1937003223</v>
          </cell>
          <cell r="AP484">
            <v>-0.91916298298999999</v>
          </cell>
          <cell r="AQ484">
            <v>-1.6192807380000001</v>
          </cell>
          <cell r="AR484">
            <v>53.11</v>
          </cell>
          <cell r="AS484" t="str">
            <v>-</v>
          </cell>
          <cell r="AT484" t="str">
            <v>-</v>
          </cell>
          <cell r="AU484">
            <v>1.1937003223</v>
          </cell>
          <cell r="AV484">
            <v>0.18530630949999999</v>
          </cell>
          <cell r="AW484">
            <v>5.1265553820000003</v>
          </cell>
          <cell r="AX484">
            <v>-0.40173618227000002</v>
          </cell>
          <cell r="AY484">
            <v>11</v>
          </cell>
          <cell r="AZ484">
            <v>7</v>
          </cell>
          <cell r="BA484">
            <v>1.1350877193</v>
          </cell>
          <cell r="BB484">
            <v>0.93196189919000005</v>
          </cell>
          <cell r="BC484">
            <v>0.80880180048999994</v>
          </cell>
          <cell r="BD484">
            <v>3.4260659004999998</v>
          </cell>
          <cell r="BE484" t="str">
            <v>Bovespa</v>
          </cell>
          <cell r="BF484" t="str">
            <v>FII - Fundos de Investimento Imobiliário</v>
          </cell>
          <cell r="BG484">
            <v>0.58230000000000004</v>
          </cell>
        </row>
        <row r="485">
          <cell r="G485" t="str">
            <v>SJAU11</v>
          </cell>
          <cell r="H485" t="str">
            <v>27771547000147</v>
          </cell>
          <cell r="I485" t="str">
            <v>Tradicional</v>
          </cell>
          <cell r="J485" t="str">
            <v>https://fnet.bm</v>
          </cell>
          <cell r="K485">
            <v>100</v>
          </cell>
          <cell r="L485" t="str">
            <v>-</v>
          </cell>
          <cell r="M485">
            <v>94.947862960999998</v>
          </cell>
          <cell r="N485">
            <v>11.194998196</v>
          </cell>
          <cell r="O485">
            <v>21.487912941000001</v>
          </cell>
          <cell r="P485">
            <v>46041</v>
          </cell>
          <cell r="Q485">
            <v>7297.6681600000002</v>
          </cell>
          <cell r="R485">
            <v>353143.68096000003</v>
          </cell>
          <cell r="S485">
            <v>-345846.01280000003</v>
          </cell>
          <cell r="T485">
            <v>0.92</v>
          </cell>
          <cell r="U485">
            <v>15.8</v>
          </cell>
          <cell r="V485">
            <v>5.8227848100999999</v>
          </cell>
          <cell r="W485">
            <v>45849</v>
          </cell>
          <cell r="X485">
            <v>0.32</v>
          </cell>
          <cell r="Y485">
            <v>287.5</v>
          </cell>
          <cell r="Z485">
            <v>46007</v>
          </cell>
          <cell r="AA485">
            <v>0.61562227348999998</v>
          </cell>
          <cell r="AB485">
            <v>46022</v>
          </cell>
          <cell r="AC485">
            <v>7932.2479999999996</v>
          </cell>
          <cell r="AD485">
            <v>11854.13276</v>
          </cell>
          <cell r="AE485">
            <v>1.4944228622</v>
          </cell>
          <cell r="AF485">
            <v>45471</v>
          </cell>
          <cell r="AG485">
            <v>0</v>
          </cell>
          <cell r="AH485">
            <v>0</v>
          </cell>
          <cell r="AI485">
            <v>0</v>
          </cell>
          <cell r="AJ485">
            <v>-4.1666666667000003</v>
          </cell>
          <cell r="AK485">
            <v>-4.2737729592000004</v>
          </cell>
          <cell r="AL485">
            <v>84</v>
          </cell>
          <cell r="AM485">
            <v>-76.708860759999993</v>
          </cell>
          <cell r="AN485">
            <v>-80.407319177000005</v>
          </cell>
          <cell r="AO485">
            <v>6.9767441861000004</v>
          </cell>
          <cell r="AP485">
            <v>-105.77857904</v>
          </cell>
          <cell r="AQ485">
            <v>41.538461538999996</v>
          </cell>
          <cell r="AR485">
            <v>0.65</v>
          </cell>
          <cell r="AS485" t="str">
            <v>-</v>
          </cell>
          <cell r="AT485" t="str">
            <v>-</v>
          </cell>
          <cell r="AU485">
            <v>6.9767441861000004</v>
          </cell>
          <cell r="AV485">
            <v>5.9683501733000002</v>
          </cell>
          <cell r="AW485">
            <v>72</v>
          </cell>
          <cell r="AX485">
            <v>-83.333333332999999</v>
          </cell>
          <cell r="AY485">
            <v>7</v>
          </cell>
          <cell r="AZ485">
            <v>7</v>
          </cell>
          <cell r="BA485">
            <v>0</v>
          </cell>
          <cell r="BB485">
            <v>-0.22745730818000001</v>
          </cell>
          <cell r="BC485">
            <v>6.8318567023999996</v>
          </cell>
          <cell r="BD485">
            <v>-169.02233756000001</v>
          </cell>
          <cell r="BE485" t="str">
            <v>Bovespa</v>
          </cell>
          <cell r="BF485" t="str">
            <v>FII - Fundos de Investimento Imobiliário</v>
          </cell>
          <cell r="BG485">
            <v>0</v>
          </cell>
        </row>
        <row r="486">
          <cell r="G486" t="str">
            <v>NAUI11</v>
          </cell>
          <cell r="H486" t="str">
            <v>49649500000148</v>
          </cell>
          <cell r="I486" t="str">
            <v>Tradicional</v>
          </cell>
          <cell r="J486" t="str">
            <v>https://fnet.bm</v>
          </cell>
          <cell r="K486">
            <v>3.2786885246000002</v>
          </cell>
          <cell r="L486" t="str">
            <v>-</v>
          </cell>
          <cell r="M486" t="str">
            <v>-</v>
          </cell>
          <cell r="N486">
            <v>38.842622951000003</v>
          </cell>
          <cell r="O486">
            <v>0</v>
          </cell>
          <cell r="P486">
            <v>46002</v>
          </cell>
          <cell r="Q486" t="str">
            <v>-</v>
          </cell>
          <cell r="R486" t="str">
            <v>-</v>
          </cell>
          <cell r="S486" t="str">
            <v>-</v>
          </cell>
          <cell r="T486" t="str">
            <v>-</v>
          </cell>
          <cell r="U486" t="str">
            <v>-</v>
          </cell>
          <cell r="V486" t="str">
            <v>-</v>
          </cell>
          <cell r="W486" t="str">
            <v>-</v>
          </cell>
          <cell r="X486" t="str">
            <v>-</v>
          </cell>
          <cell r="Y486" t="str">
            <v>-</v>
          </cell>
          <cell r="Z486" t="str">
            <v>-</v>
          </cell>
          <cell r="AA486" t="str">
            <v>-</v>
          </cell>
          <cell r="AB486">
            <v>46022</v>
          </cell>
          <cell r="AC486">
            <v>51.734999999999999</v>
          </cell>
          <cell r="AD486">
            <v>28588.49597</v>
          </cell>
          <cell r="AE486">
            <v>552.59487716000001</v>
          </cell>
          <cell r="AF486" t="str">
            <v>-</v>
          </cell>
          <cell r="AG486" t="str">
            <v>-</v>
          </cell>
          <cell r="AH486" t="str">
            <v>-</v>
          </cell>
          <cell r="AI486">
            <v>0</v>
          </cell>
          <cell r="AJ486" t="str">
            <v>-</v>
          </cell>
          <cell r="AK486" t="str">
            <v>-</v>
          </cell>
          <cell r="AL486" t="str">
            <v>-</v>
          </cell>
          <cell r="AM486" t="str">
            <v>-</v>
          </cell>
          <cell r="AN486" t="str">
            <v>-</v>
          </cell>
          <cell r="AO486" t="str">
            <v>-</v>
          </cell>
          <cell r="AP486" t="str">
            <v>-</v>
          </cell>
          <cell r="AQ486" t="str">
            <v>-</v>
          </cell>
          <cell r="AR486" t="str">
            <v>-</v>
          </cell>
          <cell r="AS486" t="str">
            <v>-</v>
          </cell>
          <cell r="AT486" t="str">
            <v>-</v>
          </cell>
          <cell r="AU486" t="str">
            <v>-</v>
          </cell>
          <cell r="AV486" t="str">
            <v>-</v>
          </cell>
          <cell r="AW486">
            <v>2.9999999999</v>
          </cell>
          <cell r="AX486">
            <v>0</v>
          </cell>
          <cell r="AY486" t="str">
            <v>-</v>
          </cell>
          <cell r="AZ486" t="str">
            <v>-</v>
          </cell>
          <cell r="BA486" t="str">
            <v>-</v>
          </cell>
          <cell r="BB486" t="str">
            <v>-</v>
          </cell>
          <cell r="BC486" t="str">
            <v>-</v>
          </cell>
          <cell r="BD486" t="str">
            <v>-</v>
          </cell>
          <cell r="BE486" t="str">
            <v>Bovespa</v>
          </cell>
          <cell r="BF486" t="str">
            <v>FII - Fundos de Investimento Imobiliário</v>
          </cell>
          <cell r="BG486">
            <v>0</v>
          </cell>
        </row>
        <row r="487">
          <cell r="G487" t="str">
            <v>WSEC11</v>
          </cell>
          <cell r="H487" t="str">
            <v>43440579000116</v>
          </cell>
          <cell r="I487" t="str">
            <v>Tradicional</v>
          </cell>
          <cell r="J487" t="str">
            <v>https://fnet.bm</v>
          </cell>
          <cell r="K487">
            <v>36.06557377</v>
          </cell>
          <cell r="L487" t="str">
            <v>-</v>
          </cell>
          <cell r="M487">
            <v>11.54121144</v>
          </cell>
          <cell r="N487">
            <v>3.9633877049000001</v>
          </cell>
          <cell r="O487">
            <v>0</v>
          </cell>
          <cell r="P487">
            <v>45979</v>
          </cell>
          <cell r="Q487" t="str">
            <v>-</v>
          </cell>
          <cell r="R487">
            <v>19725.775300000001</v>
          </cell>
          <cell r="S487" t="str">
            <v>-</v>
          </cell>
          <cell r="T487" t="str">
            <v>-</v>
          </cell>
          <cell r="U487">
            <v>2.86</v>
          </cell>
          <cell r="V487" t="str">
            <v>-</v>
          </cell>
          <cell r="W487">
            <v>45940</v>
          </cell>
          <cell r="X487">
            <v>0.63577974373000001</v>
          </cell>
          <cell r="Y487" t="str">
            <v>-</v>
          </cell>
          <cell r="Z487">
            <v>45705</v>
          </cell>
          <cell r="AA487" t="str">
            <v>-</v>
          </cell>
          <cell r="AB487">
            <v>45961</v>
          </cell>
          <cell r="AC487">
            <v>2456.5100000000002</v>
          </cell>
          <cell r="AD487">
            <v>3603.0907099999999</v>
          </cell>
          <cell r="AE487">
            <v>1.4667519001</v>
          </cell>
          <cell r="AF487">
            <v>45937</v>
          </cell>
          <cell r="AG487">
            <v>10.886905472</v>
          </cell>
          <cell r="AH487">
            <v>0.87421850942000001</v>
          </cell>
          <cell r="AI487">
            <v>0</v>
          </cell>
          <cell r="AJ487" t="str">
            <v>-</v>
          </cell>
          <cell r="AK487" t="str">
            <v>-</v>
          </cell>
          <cell r="AL487" t="str">
            <v>-</v>
          </cell>
          <cell r="AM487" t="str">
            <v>-</v>
          </cell>
          <cell r="AN487" t="str">
            <v>-</v>
          </cell>
          <cell r="AO487" t="str">
            <v>-</v>
          </cell>
          <cell r="AP487" t="str">
            <v>-</v>
          </cell>
          <cell r="AQ487" t="str">
            <v>-</v>
          </cell>
          <cell r="AR487" t="str">
            <v>-</v>
          </cell>
          <cell r="AS487" t="str">
            <v>-</v>
          </cell>
          <cell r="AT487" t="str">
            <v>-</v>
          </cell>
          <cell r="AU487" t="str">
            <v>-</v>
          </cell>
          <cell r="AV487" t="str">
            <v>-</v>
          </cell>
          <cell r="AW487">
            <v>76.171765542000003</v>
          </cell>
          <cell r="AX487">
            <v>-29.5</v>
          </cell>
          <cell r="AY487" t="str">
            <v>-</v>
          </cell>
          <cell r="AZ487" t="str">
            <v>-</v>
          </cell>
          <cell r="BA487">
            <v>0</v>
          </cell>
          <cell r="BB487" t="str">
            <v>-</v>
          </cell>
          <cell r="BC487" t="str">
            <v>-</v>
          </cell>
          <cell r="BD487" t="str">
            <v>-</v>
          </cell>
          <cell r="BE487" t="str">
            <v>Bovespa</v>
          </cell>
          <cell r="BF487" t="str">
            <v>FII - Fundos de Investimento Imobiliário</v>
          </cell>
          <cell r="BG487">
            <v>0</v>
          </cell>
        </row>
        <row r="488">
          <cell r="G488" t="str">
            <v>HCHG11</v>
          </cell>
          <cell r="H488" t="str">
            <v>34508959000154</v>
          </cell>
          <cell r="I488" t="str">
            <v>Tradicional</v>
          </cell>
          <cell r="J488" t="str">
            <v>https://fnet.bm</v>
          </cell>
          <cell r="K488">
            <v>96.721311474999993</v>
          </cell>
          <cell r="L488" t="str">
            <v>-</v>
          </cell>
          <cell r="M488">
            <v>130.63774799999999</v>
          </cell>
          <cell r="N488">
            <v>83.822682459000006</v>
          </cell>
          <cell r="O488">
            <v>189.25467234999999</v>
          </cell>
          <cell r="P488">
            <v>46041</v>
          </cell>
          <cell r="Q488">
            <v>96168</v>
          </cell>
          <cell r="R488">
            <v>81300</v>
          </cell>
          <cell r="S488">
            <v>14868</v>
          </cell>
          <cell r="T488">
            <v>80.14</v>
          </cell>
          <cell r="U488">
            <v>80.95</v>
          </cell>
          <cell r="V488">
            <v>98.999382335000007</v>
          </cell>
          <cell r="W488">
            <v>46030</v>
          </cell>
          <cell r="X488">
            <v>59.208804956999998</v>
          </cell>
          <cell r="Y488">
            <v>135.35149046999999</v>
          </cell>
          <cell r="Z488">
            <v>45679</v>
          </cell>
          <cell r="AA488">
            <v>0.83559004125000003</v>
          </cell>
          <cell r="AB488">
            <v>46022</v>
          </cell>
          <cell r="AC488">
            <v>1200</v>
          </cell>
          <cell r="AD488">
            <v>115089.93077000001</v>
          </cell>
          <cell r="AE488">
            <v>95.908275642000007</v>
          </cell>
          <cell r="AF488">
            <v>46021</v>
          </cell>
          <cell r="AG488">
            <v>13.918819188000001</v>
          </cell>
          <cell r="AH488">
            <v>9.43</v>
          </cell>
          <cell r="AI488">
            <v>0.7</v>
          </cell>
          <cell r="AJ488">
            <v>0</v>
          </cell>
          <cell r="AK488">
            <v>-0.10710629248</v>
          </cell>
          <cell r="AL488">
            <v>0.80591771657</v>
          </cell>
          <cell r="AM488">
            <v>5.2680685225000001</v>
          </cell>
          <cell r="AN488">
            <v>33.853134488999999</v>
          </cell>
          <cell r="AO488">
            <v>0.90657265173000001</v>
          </cell>
          <cell r="AP488">
            <v>8.4818746222999994</v>
          </cell>
          <cell r="AQ488">
            <v>-0.17438963632000001</v>
          </cell>
          <cell r="AR488">
            <v>80.28</v>
          </cell>
          <cell r="AS488" t="str">
            <v>-</v>
          </cell>
          <cell r="AT488" t="str">
            <v>-</v>
          </cell>
          <cell r="AU488">
            <v>0.90657265173000001</v>
          </cell>
          <cell r="AV488">
            <v>-0.10182136102</v>
          </cell>
          <cell r="AW488">
            <v>4.4668008049000001</v>
          </cell>
          <cell r="AX488">
            <v>-4.1183220706999997</v>
          </cell>
          <cell r="AY488">
            <v>11</v>
          </cell>
          <cell r="AZ488">
            <v>6</v>
          </cell>
          <cell r="BA488">
            <v>0.87281795511000004</v>
          </cell>
          <cell r="BB488">
            <v>1.1590791702000001</v>
          </cell>
          <cell r="BC488">
            <v>0.95048890665999997</v>
          </cell>
          <cell r="BD488">
            <v>8.9948559826000007</v>
          </cell>
          <cell r="BE488" t="str">
            <v>Bovespa</v>
          </cell>
          <cell r="BF488" t="str">
            <v>FII - Fundos de Investimento Imobiliário</v>
          </cell>
          <cell r="BG488">
            <v>0.7</v>
          </cell>
        </row>
        <row r="489">
          <cell r="G489" t="str">
            <v>EGYR11</v>
          </cell>
          <cell r="H489" t="str">
            <v>36969658000153</v>
          </cell>
          <cell r="I489" t="str">
            <v>Tradicional</v>
          </cell>
          <cell r="J489" t="str">
            <v>https://fnet.bm</v>
          </cell>
          <cell r="K489">
            <v>95.081967212999999</v>
          </cell>
          <cell r="L489" t="str">
            <v>-</v>
          </cell>
          <cell r="M489">
            <v>0.59156268000000001</v>
          </cell>
          <cell r="N489">
            <v>0.57347803278999998</v>
          </cell>
          <cell r="O489">
            <v>0.68737823528999997</v>
          </cell>
          <cell r="P489">
            <v>46036</v>
          </cell>
          <cell r="Q489">
            <v>2271.8120506999999</v>
          </cell>
          <cell r="R489">
            <v>2359.4275920999999</v>
          </cell>
          <cell r="S489">
            <v>-87.615541434999997</v>
          </cell>
          <cell r="T489" t="str">
            <v>-</v>
          </cell>
          <cell r="U489">
            <v>3.52</v>
          </cell>
          <cell r="V489" t="str">
            <v>-</v>
          </cell>
          <cell r="W489">
            <v>45701</v>
          </cell>
          <cell r="X489">
            <v>2.8</v>
          </cell>
          <cell r="Y489" t="str">
            <v>-</v>
          </cell>
          <cell r="Z489">
            <v>45982</v>
          </cell>
          <cell r="AA489">
            <v>2.0066839203000002E-2</v>
          </cell>
          <cell r="AB489">
            <v>46022</v>
          </cell>
          <cell r="AC489">
            <v>762.35303713999997</v>
          </cell>
          <cell r="AD489">
            <v>113212.25169999999</v>
          </cell>
          <cell r="AE489">
            <v>148.50370652999999</v>
          </cell>
          <cell r="AF489" t="str">
            <v>-</v>
          </cell>
          <cell r="AG489">
            <v>0</v>
          </cell>
          <cell r="AH489">
            <v>0</v>
          </cell>
          <cell r="AI489">
            <v>0</v>
          </cell>
          <cell r="AJ489" t="str">
            <v>-</v>
          </cell>
          <cell r="AK489" t="str">
            <v>-</v>
          </cell>
          <cell r="AL489">
            <v>3.8327526131999998</v>
          </cell>
          <cell r="AM489">
            <v>-2.2950819671999998</v>
          </cell>
          <cell r="AN489">
            <v>-3.8709677418999999</v>
          </cell>
          <cell r="AO489">
            <v>2.7586206895999998</v>
          </cell>
          <cell r="AP489">
            <v>-29.242227609</v>
          </cell>
          <cell r="AQ489">
            <v>4.5614035088999998</v>
          </cell>
          <cell r="AR489">
            <v>2.85</v>
          </cell>
          <cell r="AS489" t="str">
            <v>-</v>
          </cell>
          <cell r="AT489" t="str">
            <v>-</v>
          </cell>
          <cell r="AU489">
            <v>2.7586206895999998</v>
          </cell>
          <cell r="AV489">
            <v>1.7502266768000001</v>
          </cell>
          <cell r="AW489">
            <v>8.2142857143000008</v>
          </cell>
          <cell r="AX489">
            <v>-7.5907590759000003</v>
          </cell>
          <cell r="AY489">
            <v>5</v>
          </cell>
          <cell r="AZ489">
            <v>4</v>
          </cell>
          <cell r="BA489">
            <v>0</v>
          </cell>
          <cell r="BB489">
            <v>-0.63197161518</v>
          </cell>
          <cell r="BC489">
            <v>-1.3344493366000001</v>
          </cell>
          <cell r="BD489">
            <v>-4.9687362163</v>
          </cell>
          <cell r="BE489" t="str">
            <v>Bovespa</v>
          </cell>
          <cell r="BF489" t="str">
            <v>FII - Fundos de Investimento Imobiliário</v>
          </cell>
          <cell r="BG489">
            <v>0</v>
          </cell>
        </row>
        <row r="490">
          <cell r="G490" t="str">
            <v>URHF11</v>
          </cell>
          <cell r="H490" t="str">
            <v>52649350000187</v>
          </cell>
          <cell r="I490" t="str">
            <v>Tradicional</v>
          </cell>
          <cell r="J490" t="str">
            <v>https://fnet.bm</v>
          </cell>
          <cell r="K490">
            <v>98.360655738000005</v>
          </cell>
          <cell r="L490" t="str">
            <v>-</v>
          </cell>
          <cell r="M490">
            <v>6.3866201599999997</v>
          </cell>
          <cell r="N490">
            <v>13.871932295000001</v>
          </cell>
          <cell r="O490">
            <v>14.241465882</v>
          </cell>
          <cell r="P490">
            <v>46041</v>
          </cell>
          <cell r="Q490">
            <v>7938.9822999999997</v>
          </cell>
          <cell r="R490">
            <v>9937.5300000000007</v>
          </cell>
          <cell r="S490">
            <v>-1998.5477000000001</v>
          </cell>
          <cell r="T490">
            <v>71.900000000000006</v>
          </cell>
          <cell r="U490">
            <v>85.499173225999996</v>
          </cell>
          <cell r="V490">
            <v>84.094380432999998</v>
          </cell>
          <cell r="W490">
            <v>45784</v>
          </cell>
          <cell r="X490">
            <v>67.945285713999994</v>
          </cell>
          <cell r="Y490">
            <v>105.82043955</v>
          </cell>
          <cell r="Z490">
            <v>46010</v>
          </cell>
          <cell r="AA490">
            <v>0.75102705732999997</v>
          </cell>
          <cell r="AB490">
            <v>46022</v>
          </cell>
          <cell r="AC490">
            <v>110.417</v>
          </cell>
          <cell r="AD490">
            <v>10570.833930000001</v>
          </cell>
          <cell r="AE490">
            <v>95.735565446999999</v>
          </cell>
          <cell r="AF490">
            <v>46021</v>
          </cell>
          <cell r="AG490">
            <v>16.3</v>
          </cell>
          <cell r="AH490">
            <v>14.67</v>
          </cell>
          <cell r="AI490">
            <v>1.07</v>
          </cell>
          <cell r="AJ490">
            <v>-0.12501736346</v>
          </cell>
          <cell r="AK490">
            <v>-0.23212365595000001</v>
          </cell>
          <cell r="AL490">
            <v>5.8204395555000001</v>
          </cell>
          <cell r="AM490">
            <v>3.1675840459</v>
          </cell>
          <cell r="AN490">
            <v>-4.8529531778999999</v>
          </cell>
          <cell r="AO490">
            <v>4.3087189903000001</v>
          </cell>
          <cell r="AP490">
            <v>-30.224213044999999</v>
          </cell>
          <cell r="AQ490">
            <v>-0.19433647976000001</v>
          </cell>
          <cell r="AR490">
            <v>72.040000000000006</v>
          </cell>
          <cell r="AS490" t="str">
            <v>-</v>
          </cell>
          <cell r="AT490" t="str">
            <v>-</v>
          </cell>
          <cell r="AU490">
            <v>4.3087189903000001</v>
          </cell>
          <cell r="AV490">
            <v>3.3003249774999999</v>
          </cell>
          <cell r="AW490">
            <v>4.3087189903000001</v>
          </cell>
          <cell r="AX490">
            <v>-6.5198671422999999</v>
          </cell>
          <cell r="AY490">
            <v>5</v>
          </cell>
          <cell r="AZ490">
            <v>3</v>
          </cell>
          <cell r="BA490">
            <v>1.5507246376999999</v>
          </cell>
          <cell r="BB490" t="str">
            <v>-</v>
          </cell>
          <cell r="BC490" t="str">
            <v>-</v>
          </cell>
          <cell r="BD490" t="str">
            <v>-</v>
          </cell>
          <cell r="BE490" t="str">
            <v>Bovespa</v>
          </cell>
          <cell r="BF490" t="str">
            <v>FII - Fundos de Investimento Imobiliário</v>
          </cell>
          <cell r="BG490">
            <v>1.07</v>
          </cell>
        </row>
        <row r="491">
          <cell r="G491" t="str">
            <v>VVMR11</v>
          </cell>
          <cell r="H491" t="str">
            <v>30871698000181</v>
          </cell>
          <cell r="I491" t="str">
            <v>Tradicional</v>
          </cell>
          <cell r="J491" t="str">
            <v>https://fnet.bm</v>
          </cell>
          <cell r="K491">
            <v>75.409836065999997</v>
          </cell>
          <cell r="L491" t="str">
            <v>-</v>
          </cell>
          <cell r="M491">
            <v>468.38190723999998</v>
          </cell>
          <cell r="N491">
            <v>57.948009507999998</v>
          </cell>
          <cell r="O491">
            <v>25.028959411999999</v>
          </cell>
          <cell r="P491">
            <v>46041</v>
          </cell>
          <cell r="Q491">
            <v>237344.7426</v>
          </cell>
          <cell r="R491">
            <v>239942.06820000001</v>
          </cell>
          <cell r="S491">
            <v>-2597.3256001</v>
          </cell>
          <cell r="T491">
            <v>84.07</v>
          </cell>
          <cell r="U491">
            <v>89.96</v>
          </cell>
          <cell r="V491">
            <v>93.452645619999998</v>
          </cell>
          <cell r="W491">
            <v>46027</v>
          </cell>
          <cell r="X491">
            <v>74.528475666000006</v>
          </cell>
          <cell r="Y491">
            <v>112.80252178000001</v>
          </cell>
          <cell r="Z491">
            <v>45762</v>
          </cell>
          <cell r="AA491">
            <v>0.94589831375</v>
          </cell>
          <cell r="AB491">
            <v>46022</v>
          </cell>
          <cell r="AC491">
            <v>2823.18</v>
          </cell>
          <cell r="AD491">
            <v>250919.93414999999</v>
          </cell>
          <cell r="AE491">
            <v>88.878475389000002</v>
          </cell>
          <cell r="AF491">
            <v>46021</v>
          </cell>
          <cell r="AG491">
            <v>1.9531709612999999</v>
          </cell>
          <cell r="AH491">
            <v>1.66</v>
          </cell>
          <cell r="AI491">
            <v>0.2</v>
          </cell>
          <cell r="AJ491">
            <v>-3.5671819296000003E-2</v>
          </cell>
          <cell r="AK491">
            <v>-0.14277811179</v>
          </cell>
          <cell r="AL491">
            <v>1.4913906857999999</v>
          </cell>
          <cell r="AM491">
            <v>0.11382572555999999</v>
          </cell>
          <cell r="AN491">
            <v>0.87649083179999998</v>
          </cell>
          <cell r="AO491">
            <v>-0.84915674023999999</v>
          </cell>
          <cell r="AP491">
            <v>-24.494769035000001</v>
          </cell>
          <cell r="AQ491">
            <v>1.3991074658</v>
          </cell>
          <cell r="AR491">
            <v>82.91</v>
          </cell>
          <cell r="AS491">
            <v>23.606402053</v>
          </cell>
          <cell r="AT491">
            <v>-9.4354986555</v>
          </cell>
          <cell r="AU491">
            <v>-0.84915674023999999</v>
          </cell>
          <cell r="AV491">
            <v>-1.8575507529999999</v>
          </cell>
          <cell r="AW491">
            <v>5.1642623348000001</v>
          </cell>
          <cell r="AX491">
            <v>-6.4773120885999997</v>
          </cell>
          <cell r="AY491">
            <v>7</v>
          </cell>
          <cell r="AZ491">
            <v>4</v>
          </cell>
          <cell r="BA491">
            <v>0.24087679151999999</v>
          </cell>
          <cell r="BB491">
            <v>-0.36442282947999999</v>
          </cell>
          <cell r="BC491">
            <v>0.32483348262</v>
          </cell>
          <cell r="BD491">
            <v>-12.859118258000001</v>
          </cell>
          <cell r="BE491" t="str">
            <v>Bovespa</v>
          </cell>
          <cell r="BF491" t="str">
            <v>FII - Fundos de Investimento Imobiliário</v>
          </cell>
          <cell r="BG491">
            <v>0.2</v>
          </cell>
        </row>
        <row r="492">
          <cell r="G492" t="str">
            <v>VPPR11</v>
          </cell>
          <cell r="H492" t="str">
            <v>30654849000140</v>
          </cell>
          <cell r="I492" t="str">
            <v>Tradicional</v>
          </cell>
          <cell r="J492" t="str">
            <v>https://fnet.bm</v>
          </cell>
          <cell r="K492">
            <v>100</v>
          </cell>
          <cell r="L492" t="str">
            <v>-</v>
          </cell>
          <cell r="M492">
            <v>131.21755995999999</v>
          </cell>
          <cell r="N492">
            <v>82.599552458999995</v>
          </cell>
          <cell r="O492">
            <v>103.12330941</v>
          </cell>
          <cell r="P492">
            <v>46041</v>
          </cell>
          <cell r="Q492">
            <v>122180.0557</v>
          </cell>
          <cell r="R492">
            <v>91452.137499999997</v>
          </cell>
          <cell r="S492">
            <v>30727.9182</v>
          </cell>
          <cell r="T492">
            <v>16.7</v>
          </cell>
          <cell r="U492">
            <v>16.7</v>
          </cell>
          <cell r="V492">
            <v>100</v>
          </cell>
          <cell r="W492">
            <v>46041</v>
          </cell>
          <cell r="X492">
            <v>12.1</v>
          </cell>
          <cell r="Y492">
            <v>138.01652892999999</v>
          </cell>
          <cell r="Z492">
            <v>45856</v>
          </cell>
          <cell r="AA492">
            <v>0.40152557453999999</v>
          </cell>
          <cell r="AB492">
            <v>46022</v>
          </cell>
          <cell r="AC492">
            <v>7316.1710000000003</v>
          </cell>
          <cell r="AD492">
            <v>304289.59808999998</v>
          </cell>
          <cell r="AE492">
            <v>41.591373150000003</v>
          </cell>
          <cell r="AF492">
            <v>45656</v>
          </cell>
          <cell r="AG492">
            <v>0</v>
          </cell>
          <cell r="AH492">
            <v>0</v>
          </cell>
          <cell r="AI492">
            <v>0</v>
          </cell>
          <cell r="AJ492">
            <v>0</v>
          </cell>
          <cell r="AK492">
            <v>-0.10710629248</v>
          </cell>
          <cell r="AL492">
            <v>5.5625790138999998</v>
          </cell>
          <cell r="AM492">
            <v>15.172413793</v>
          </cell>
          <cell r="AN492">
            <v>33.6</v>
          </cell>
          <cell r="AO492">
            <v>3.4055727556000002</v>
          </cell>
          <cell r="AP492">
            <v>8.2287401332000005</v>
          </cell>
          <cell r="AQ492">
            <v>2.7692307693</v>
          </cell>
          <cell r="AR492">
            <v>16.25</v>
          </cell>
          <cell r="AS492">
            <v>-72.431284422000004</v>
          </cell>
          <cell r="AT492">
            <v>-105.47318513</v>
          </cell>
          <cell r="AU492">
            <v>3.4055727556000002</v>
          </cell>
          <cell r="AV492">
            <v>2.3971787428</v>
          </cell>
          <cell r="AW492">
            <v>11.111111111</v>
          </cell>
          <cell r="AX492">
            <v>-2.3255813952</v>
          </cell>
          <cell r="AY492">
            <v>9</v>
          </cell>
          <cell r="AZ492">
            <v>6</v>
          </cell>
          <cell r="BA492">
            <v>0</v>
          </cell>
          <cell r="BB492">
            <v>1.4696759778999999</v>
          </cell>
          <cell r="BC492">
            <v>-5.6609702019000001E-2</v>
          </cell>
          <cell r="BD492">
            <v>20.924826452000001</v>
          </cell>
          <cell r="BE492" t="str">
            <v>Bovespa</v>
          </cell>
          <cell r="BF492" t="str">
            <v>FII - Fundos de Investimento Imobiliário</v>
          </cell>
          <cell r="BG492">
            <v>0</v>
          </cell>
        </row>
        <row r="493">
          <cell r="G493" t="str">
            <v>VGII11</v>
          </cell>
          <cell r="H493" t="str">
            <v>52649680000172</v>
          </cell>
          <cell r="I493" t="str">
            <v>Tradicional</v>
          </cell>
          <cell r="J493" t="str">
            <v>https://fnet.bm</v>
          </cell>
          <cell r="K493">
            <v>4.9180327868999996</v>
          </cell>
          <cell r="L493" t="str">
            <v>-</v>
          </cell>
          <cell r="M493">
            <v>123.19147948</v>
          </cell>
          <cell r="N493">
            <v>22.962843114999998</v>
          </cell>
          <cell r="O493">
            <v>8.5699999999999995E-3</v>
          </cell>
          <cell r="P493">
            <v>46020</v>
          </cell>
          <cell r="Q493">
            <v>37586.580600000001</v>
          </cell>
          <cell r="R493">
            <v>52618.099649999996</v>
          </cell>
          <cell r="S493">
            <v>-15031.519050000001</v>
          </cell>
          <cell r="T493" t="str">
            <v>-</v>
          </cell>
          <cell r="U493">
            <v>72.44</v>
          </cell>
          <cell r="V493" t="str">
            <v>-</v>
          </cell>
          <cell r="W493">
            <v>46020</v>
          </cell>
          <cell r="X493">
            <v>70.341587039999993</v>
          </cell>
          <cell r="Y493" t="str">
            <v>-</v>
          </cell>
          <cell r="Z493">
            <v>45954</v>
          </cell>
          <cell r="AA493">
            <v>0.99785430390999996</v>
          </cell>
          <cell r="AB493">
            <v>46022</v>
          </cell>
          <cell r="AC493">
            <v>518.86500000000001</v>
          </cell>
          <cell r="AD493">
            <v>37667.403400000003</v>
          </cell>
          <cell r="AE493">
            <v>72.595768456000002</v>
          </cell>
          <cell r="AF493">
            <v>46021</v>
          </cell>
          <cell r="AG493">
            <v>2.0510797751999998</v>
          </cell>
          <cell r="AH493">
            <v>2.08</v>
          </cell>
          <cell r="AI493">
            <v>0.4</v>
          </cell>
          <cell r="AJ493" t="str">
            <v>-</v>
          </cell>
          <cell r="AK493" t="str">
            <v>-</v>
          </cell>
          <cell r="AL493" t="str">
            <v>-</v>
          </cell>
          <cell r="AM493" t="str">
            <v>-</v>
          </cell>
          <cell r="AN493" t="str">
            <v>-</v>
          </cell>
          <cell r="AO493" t="str">
            <v>-</v>
          </cell>
          <cell r="AP493" t="str">
            <v>-</v>
          </cell>
          <cell r="AQ493" t="str">
            <v>-</v>
          </cell>
          <cell r="AR493" t="str">
            <v>-</v>
          </cell>
          <cell r="AS493" t="str">
            <v>-</v>
          </cell>
          <cell r="AT493" t="str">
            <v>-</v>
          </cell>
          <cell r="AU493" t="str">
            <v>-</v>
          </cell>
          <cell r="AV493" t="str">
            <v>-</v>
          </cell>
          <cell r="AW493">
            <v>0</v>
          </cell>
          <cell r="AX493">
            <v>0</v>
          </cell>
          <cell r="AY493" t="str">
            <v>-</v>
          </cell>
          <cell r="AZ493" t="str">
            <v>-</v>
          </cell>
          <cell r="BA493" t="str">
            <v>-</v>
          </cell>
          <cell r="BB493" t="str">
            <v>-</v>
          </cell>
          <cell r="BC493" t="str">
            <v>-</v>
          </cell>
          <cell r="BD493" t="str">
            <v>-</v>
          </cell>
          <cell r="BE493" t="str">
            <v>Bovespa</v>
          </cell>
          <cell r="BF493" t="str">
            <v>FII - Fundos de Investimento Imobiliário</v>
          </cell>
          <cell r="BG493">
            <v>0.4</v>
          </cell>
        </row>
        <row r="494">
          <cell r="G494" t="str">
            <v>PLAG11</v>
          </cell>
          <cell r="H494" t="str">
            <v>32754734000152</v>
          </cell>
          <cell r="I494" t="str">
            <v>Tradicional</v>
          </cell>
          <cell r="J494" t="str">
            <v>https://fnet.bm</v>
          </cell>
          <cell r="K494">
            <v>100</v>
          </cell>
          <cell r="L494" t="str">
            <v>-</v>
          </cell>
          <cell r="M494">
            <v>447.61827879999998</v>
          </cell>
          <cell r="N494">
            <v>210.98979918000001</v>
          </cell>
          <cell r="O494">
            <v>164.25196706</v>
          </cell>
          <cell r="P494">
            <v>46041</v>
          </cell>
          <cell r="Q494">
            <v>278084.33399999997</v>
          </cell>
          <cell r="R494">
            <v>211680</v>
          </cell>
          <cell r="S494">
            <v>66404.334000000003</v>
          </cell>
          <cell r="T494">
            <v>51</v>
          </cell>
          <cell r="U494">
            <v>51.25</v>
          </cell>
          <cell r="V494">
            <v>99.512195121999994</v>
          </cell>
          <cell r="W494">
            <v>46038</v>
          </cell>
          <cell r="X494">
            <v>35.63881181</v>
          </cell>
          <cell r="Y494">
            <v>143.10241393999999</v>
          </cell>
          <cell r="Z494">
            <v>45698</v>
          </cell>
          <cell r="AA494">
            <v>0.82602473739000004</v>
          </cell>
          <cell r="AB494">
            <v>46022</v>
          </cell>
          <cell r="AC494">
            <v>5452.634</v>
          </cell>
          <cell r="AD494">
            <v>336653.76036999997</v>
          </cell>
          <cell r="AE494">
            <v>61.741492344999997</v>
          </cell>
          <cell r="AF494">
            <v>46021</v>
          </cell>
          <cell r="AG494">
            <v>13.5</v>
          </cell>
          <cell r="AH494">
            <v>5.67</v>
          </cell>
          <cell r="AI494">
            <v>0.48</v>
          </cell>
          <cell r="AJ494">
            <v>-0.48780487805</v>
          </cell>
          <cell r="AK494">
            <v>-0.59491117053999998</v>
          </cell>
          <cell r="AL494">
            <v>2.9596236771000002</v>
          </cell>
          <cell r="AM494">
            <v>6.0512097520000001</v>
          </cell>
          <cell r="AN494">
            <v>36.835148803000003</v>
          </cell>
          <cell r="AO494">
            <v>-3.9200313495E-2</v>
          </cell>
          <cell r="AP494">
            <v>11.463888935</v>
          </cell>
          <cell r="AQ494">
            <v>0.57187931379000001</v>
          </cell>
          <cell r="AR494">
            <v>50.71</v>
          </cell>
          <cell r="AS494">
            <v>63.820544118999997</v>
          </cell>
          <cell r="AT494">
            <v>30.778643411000001</v>
          </cell>
          <cell r="AU494">
            <v>-3.9200313495E-2</v>
          </cell>
          <cell r="AV494">
            <v>-1.0475943262</v>
          </cell>
          <cell r="AW494">
            <v>16.881532672999999</v>
          </cell>
          <cell r="AX494">
            <v>-1.6630370224</v>
          </cell>
          <cell r="AY494">
            <v>9</v>
          </cell>
          <cell r="AZ494">
            <v>7</v>
          </cell>
          <cell r="BA494">
            <v>0.96</v>
          </cell>
          <cell r="BB494">
            <v>2.2069563027000001</v>
          </cell>
          <cell r="BC494">
            <v>0.50333162016999999</v>
          </cell>
          <cell r="BD494">
            <v>20.708736595000001</v>
          </cell>
          <cell r="BE494" t="str">
            <v>Bovespa</v>
          </cell>
          <cell r="BF494" t="str">
            <v>FII - Fundos de Investimento Imobiliário</v>
          </cell>
          <cell r="BG494">
            <v>0.48</v>
          </cell>
        </row>
        <row r="495">
          <cell r="G495" t="str">
            <v>BLMO11</v>
          </cell>
          <cell r="H495" t="str">
            <v>34895894000147</v>
          </cell>
          <cell r="I495" t="str">
            <v>Tradicional</v>
          </cell>
          <cell r="J495" t="str">
            <v>https://fnet.bm</v>
          </cell>
          <cell r="K495">
            <v>70.491803278999996</v>
          </cell>
          <cell r="L495" t="str">
            <v>-</v>
          </cell>
          <cell r="M495">
            <v>120.01600707999999</v>
          </cell>
          <cell r="N495">
            <v>7.8988873771000003</v>
          </cell>
          <cell r="O495">
            <v>20.053818235000001</v>
          </cell>
          <cell r="P495">
            <v>46041</v>
          </cell>
          <cell r="Q495">
            <v>90418.644459999996</v>
          </cell>
          <cell r="R495">
            <v>79585.119999999995</v>
          </cell>
          <cell r="S495">
            <v>10833.524460000001</v>
          </cell>
          <cell r="T495">
            <v>90.89</v>
          </cell>
          <cell r="U495">
            <v>90.98</v>
          </cell>
          <cell r="V495">
            <v>99.90107716</v>
          </cell>
          <cell r="W495">
            <v>46036</v>
          </cell>
          <cell r="X495">
            <v>65.932742532999995</v>
          </cell>
          <cell r="Y495">
            <v>137.85260024999999</v>
          </cell>
          <cell r="Z495">
            <v>45694</v>
          </cell>
          <cell r="AA495">
            <v>0.92163804240000002</v>
          </cell>
          <cell r="AB495">
            <v>46022</v>
          </cell>
          <cell r="AC495">
            <v>994.81399999999996</v>
          </cell>
          <cell r="AD495">
            <v>98106.458610000001</v>
          </cell>
          <cell r="AE495">
            <v>98.617890993000003</v>
          </cell>
          <cell r="AF495">
            <v>46021</v>
          </cell>
          <cell r="AG495">
            <v>7.875</v>
          </cell>
          <cell r="AH495">
            <v>6.3</v>
          </cell>
          <cell r="AI495">
            <v>0.53</v>
          </cell>
          <cell r="AJ495">
            <v>-1.1001100119000001E-2</v>
          </cell>
          <cell r="AK495">
            <v>-0.1181073926</v>
          </cell>
          <cell r="AL495">
            <v>1.5871241758000001</v>
          </cell>
          <cell r="AM495">
            <v>3.9630776628</v>
          </cell>
          <cell r="AN495">
            <v>22.533569331999999</v>
          </cell>
          <cell r="AO495">
            <v>1.5871241758000001</v>
          </cell>
          <cell r="AP495">
            <v>-2.8376905346000001</v>
          </cell>
          <cell r="AQ495">
            <v>1.1012235818</v>
          </cell>
          <cell r="AR495">
            <v>89.9</v>
          </cell>
          <cell r="AS495" t="str">
            <v>-</v>
          </cell>
          <cell r="AT495" t="str">
            <v>-</v>
          </cell>
          <cell r="AU495">
            <v>1.5871241758000001</v>
          </cell>
          <cell r="AV495">
            <v>0.57873016303000002</v>
          </cell>
          <cell r="AW495">
            <v>7.0259380508999998</v>
          </cell>
          <cell r="AX495">
            <v>-2.9871439376</v>
          </cell>
          <cell r="AY495">
            <v>10</v>
          </cell>
          <cell r="AZ495">
            <v>6</v>
          </cell>
          <cell r="BA495">
            <v>0.58888888889000002</v>
          </cell>
          <cell r="BB495">
            <v>0.77802461841000004</v>
          </cell>
          <cell r="BC495">
            <v>0.42635534274999998</v>
          </cell>
          <cell r="BD495">
            <v>7.3054852830000003</v>
          </cell>
          <cell r="BE495" t="str">
            <v>Bovespa</v>
          </cell>
          <cell r="BF495" t="str">
            <v>FII - Fundos de Investimento Imobiliário</v>
          </cell>
          <cell r="BG495">
            <v>0.53</v>
          </cell>
        </row>
        <row r="496">
          <cell r="G496" t="str">
            <v>FLFL11</v>
          </cell>
          <cell r="H496" t="str">
            <v>50808042000121</v>
          </cell>
          <cell r="I496" t="str">
            <v>Tradicional</v>
          </cell>
          <cell r="J496" t="str">
            <v>https://fnet.bm</v>
          </cell>
          <cell r="K496">
            <v>0</v>
          </cell>
          <cell r="L496" t="str">
            <v>-</v>
          </cell>
          <cell r="M496">
            <v>0</v>
          </cell>
          <cell r="N496">
            <v>0</v>
          </cell>
          <cell r="O496">
            <v>0</v>
          </cell>
          <cell r="P496">
            <v>45099</v>
          </cell>
          <cell r="Q496" t="str">
            <v>-</v>
          </cell>
          <cell r="R496" t="str">
            <v>-</v>
          </cell>
          <cell r="S496" t="str">
            <v>-</v>
          </cell>
          <cell r="T496" t="str">
            <v>-</v>
          </cell>
          <cell r="U496" t="str">
            <v>-</v>
          </cell>
          <cell r="V496" t="str">
            <v>-</v>
          </cell>
          <cell r="W496" t="str">
            <v>-</v>
          </cell>
          <cell r="X496" t="str">
            <v>-</v>
          </cell>
          <cell r="Y496" t="str">
            <v>-</v>
          </cell>
          <cell r="Z496" t="str">
            <v>-</v>
          </cell>
          <cell r="AA496" t="str">
            <v>-</v>
          </cell>
          <cell r="AB496">
            <v>46022</v>
          </cell>
          <cell r="AC496">
            <v>3454.2620000000002</v>
          </cell>
          <cell r="AD496">
            <v>475443.92958</v>
          </cell>
          <cell r="AE496">
            <v>137.63979964000001</v>
          </cell>
          <cell r="AF496">
            <v>45405</v>
          </cell>
          <cell r="AG496" t="str">
            <v>-</v>
          </cell>
          <cell r="AH496">
            <v>0</v>
          </cell>
          <cell r="AI496">
            <v>0</v>
          </cell>
          <cell r="AJ496" t="str">
            <v>-</v>
          </cell>
          <cell r="AK496" t="str">
            <v>-</v>
          </cell>
          <cell r="AL496" t="str">
            <v>-</v>
          </cell>
          <cell r="AM496" t="str">
            <v>-</v>
          </cell>
          <cell r="AN496" t="str">
            <v>-</v>
          </cell>
          <cell r="AO496" t="str">
            <v>-</v>
          </cell>
          <cell r="AP496" t="str">
            <v>-</v>
          </cell>
          <cell r="AQ496" t="str">
            <v>-</v>
          </cell>
          <cell r="AR496" t="str">
            <v>-</v>
          </cell>
          <cell r="AS496" t="str">
            <v>-</v>
          </cell>
          <cell r="AT496" t="str">
            <v>-</v>
          </cell>
          <cell r="AU496" t="str">
            <v>-</v>
          </cell>
          <cell r="AV496" t="str">
            <v>-</v>
          </cell>
          <cell r="AW496" t="str">
            <v>-</v>
          </cell>
          <cell r="AX496" t="str">
            <v>-</v>
          </cell>
          <cell r="AY496" t="str">
            <v>-</v>
          </cell>
          <cell r="AZ496" t="str">
            <v>-</v>
          </cell>
          <cell r="BA496" t="str">
            <v>-</v>
          </cell>
          <cell r="BB496" t="str">
            <v>-</v>
          </cell>
          <cell r="BC496" t="str">
            <v>-</v>
          </cell>
          <cell r="BD496" t="str">
            <v>-</v>
          </cell>
          <cell r="BE496" t="str">
            <v>Bovespa</v>
          </cell>
          <cell r="BF496" t="str">
            <v>FII - Fundos de Investimento Imobiliário</v>
          </cell>
          <cell r="BG496">
            <v>0</v>
          </cell>
        </row>
        <row r="497">
          <cell r="G497" t="str">
            <v>VCRA11</v>
          </cell>
          <cell r="H497" t="str">
            <v>42502827000143</v>
          </cell>
          <cell r="I497" t="str">
            <v>Tradicional</v>
          </cell>
          <cell r="J497" t="str">
            <v>https://fnet.bm</v>
          </cell>
          <cell r="K497">
            <v>100</v>
          </cell>
          <cell r="L497" t="str">
            <v>-</v>
          </cell>
          <cell r="M497">
            <v>581.64782604000004</v>
          </cell>
          <cell r="N497">
            <v>475.35294311000001</v>
          </cell>
          <cell r="O497">
            <v>487.89248765000002</v>
          </cell>
          <cell r="P497">
            <v>46041</v>
          </cell>
          <cell r="Q497">
            <v>299799.15393999999</v>
          </cell>
          <cell r="R497">
            <v>280366.87657000002</v>
          </cell>
          <cell r="S497">
            <v>19432.27737</v>
          </cell>
          <cell r="T497">
            <v>65.260000000000005</v>
          </cell>
          <cell r="U497">
            <v>65.260000000000005</v>
          </cell>
          <cell r="V497">
            <v>100</v>
          </cell>
          <cell r="W497">
            <v>46041</v>
          </cell>
          <cell r="X497">
            <v>49.187344463999999</v>
          </cell>
          <cell r="Y497">
            <v>132.67640428999999</v>
          </cell>
          <cell r="Z497">
            <v>45698</v>
          </cell>
          <cell r="AA497">
            <v>0.63989563042999997</v>
          </cell>
          <cell r="AB497">
            <v>45808</v>
          </cell>
          <cell r="AC497">
            <v>4593.9189999999999</v>
          </cell>
          <cell r="AD497">
            <v>468512.58186999999</v>
          </cell>
          <cell r="AE497">
            <v>101.98538151</v>
          </cell>
          <cell r="AF497">
            <v>46021</v>
          </cell>
          <cell r="AG497">
            <v>18.187776502999998</v>
          </cell>
          <cell r="AH497">
            <v>11.1</v>
          </cell>
          <cell r="AI497">
            <v>0.95</v>
          </cell>
          <cell r="AJ497">
            <v>0.70987654308000003</v>
          </cell>
          <cell r="AK497">
            <v>0.60277025059</v>
          </cell>
          <cell r="AL497">
            <v>7.0590078657999999</v>
          </cell>
          <cell r="AM497">
            <v>12.860338342</v>
          </cell>
          <cell r="AN497">
            <v>27.585299114000001</v>
          </cell>
          <cell r="AO497">
            <v>2.8850701560999998</v>
          </cell>
          <cell r="AP497">
            <v>2.2140392470000001</v>
          </cell>
          <cell r="AQ497">
            <v>2.7231229340000001</v>
          </cell>
          <cell r="AR497">
            <v>63.53</v>
          </cell>
          <cell r="AS497" t="str">
            <v>-</v>
          </cell>
          <cell r="AT497" t="str">
            <v>-</v>
          </cell>
          <cell r="AU497">
            <v>2.8850701560999998</v>
          </cell>
          <cell r="AV497">
            <v>1.8766761434000001</v>
          </cell>
          <cell r="AW497">
            <v>15.613825983</v>
          </cell>
          <cell r="AX497">
            <v>-4.3918415959999999</v>
          </cell>
          <cell r="AY497">
            <v>7</v>
          </cell>
          <cell r="AZ497">
            <v>6</v>
          </cell>
          <cell r="BA497">
            <v>1.5354776144</v>
          </cell>
          <cell r="BB497">
            <v>1.0175225751000001</v>
          </cell>
          <cell r="BC497">
            <v>1.2361166364</v>
          </cell>
          <cell r="BD497">
            <v>2.6928502328000001</v>
          </cell>
          <cell r="BE497" t="str">
            <v>Bovespa</v>
          </cell>
          <cell r="BF497" t="str">
            <v>FIAGRO-FII - Fundo de Investimento Imobiliário em Cadeias Agroindustriais</v>
          </cell>
          <cell r="BG497">
            <v>0.95</v>
          </cell>
        </row>
        <row r="498">
          <cell r="G498" t="str">
            <v>VCRR11</v>
          </cell>
          <cell r="H498" t="str">
            <v>40041723000153</v>
          </cell>
          <cell r="I498" t="str">
            <v>Tradicional</v>
          </cell>
          <cell r="J498" t="str">
            <v>https://fnet.bm</v>
          </cell>
          <cell r="K498">
            <v>100</v>
          </cell>
          <cell r="L498" t="str">
            <v>-</v>
          </cell>
          <cell r="M498">
            <v>328.59302516000002</v>
          </cell>
          <cell r="N498">
            <v>552.24513524999998</v>
          </cell>
          <cell r="O498">
            <v>478.38886117999999</v>
          </cell>
          <cell r="P498">
            <v>46041</v>
          </cell>
          <cell r="Q498">
            <v>134000</v>
          </cell>
          <cell r="R498">
            <v>115240</v>
          </cell>
          <cell r="S498">
            <v>18760</v>
          </cell>
          <cell r="T498">
            <v>67</v>
          </cell>
          <cell r="U498">
            <v>68.967156775999996</v>
          </cell>
          <cell r="V498">
            <v>97.147690483999995</v>
          </cell>
          <cell r="W498">
            <v>45989</v>
          </cell>
          <cell r="X498">
            <v>50.122389253000001</v>
          </cell>
          <cell r="Y498">
            <v>133.67279772000001</v>
          </cell>
          <cell r="Z498">
            <v>45684</v>
          </cell>
          <cell r="AA498">
            <v>0.63710373709000001</v>
          </cell>
          <cell r="AB498">
            <v>46022</v>
          </cell>
          <cell r="AC498">
            <v>2000</v>
          </cell>
          <cell r="AD498">
            <v>210326.81524</v>
          </cell>
          <cell r="AE498">
            <v>105.16340762</v>
          </cell>
          <cell r="AF498">
            <v>46021</v>
          </cell>
          <cell r="AG498">
            <v>10.413051023</v>
          </cell>
          <cell r="AH498">
            <v>6</v>
          </cell>
          <cell r="AI498">
            <v>0.5</v>
          </cell>
          <cell r="AJ498">
            <v>-0.74074074072999996</v>
          </cell>
          <cell r="AK498">
            <v>-0.84784703321999999</v>
          </cell>
          <cell r="AL498">
            <v>0.71354125338999996</v>
          </cell>
          <cell r="AM498">
            <v>6.7502096542999999</v>
          </cell>
          <cell r="AN498">
            <v>27.873040794000001</v>
          </cell>
          <cell r="AO498">
            <v>-0.35693039854000003</v>
          </cell>
          <cell r="AP498">
            <v>2.5017809267</v>
          </cell>
          <cell r="AQ498">
            <v>0.60060060058999998</v>
          </cell>
          <cell r="AR498">
            <v>66.599999999999994</v>
          </cell>
          <cell r="AS498" t="str">
            <v>-</v>
          </cell>
          <cell r="AT498" t="str">
            <v>-</v>
          </cell>
          <cell r="AU498">
            <v>-0.35693039854000003</v>
          </cell>
          <cell r="AV498">
            <v>-1.3653244113</v>
          </cell>
          <cell r="AW498">
            <v>8.0363506770999997</v>
          </cell>
          <cell r="AX498">
            <v>-2.5043177891999999</v>
          </cell>
          <cell r="AY498">
            <v>7</v>
          </cell>
          <cell r="AZ498">
            <v>7</v>
          </cell>
          <cell r="BA498">
            <v>0.74604595643000005</v>
          </cell>
          <cell r="BB498">
            <v>1.1136491951</v>
          </cell>
          <cell r="BC498">
            <v>0.81639376754000004</v>
          </cell>
          <cell r="BD498">
            <v>7.2949090781999999</v>
          </cell>
          <cell r="BE498" t="str">
            <v>Bovespa</v>
          </cell>
          <cell r="BF498" t="str">
            <v>FII - Fundos de Investimento Imobiliário</v>
          </cell>
          <cell r="BG498">
            <v>0.5</v>
          </cell>
        </row>
        <row r="499">
          <cell r="G499" t="str">
            <v>VLJS11</v>
          </cell>
          <cell r="H499" t="str">
            <v>13842683000176</v>
          </cell>
          <cell r="I499" t="str">
            <v>Tradicional</v>
          </cell>
          <cell r="J499" t="str">
            <v>https://fnet.bm</v>
          </cell>
          <cell r="K499">
            <v>0</v>
          </cell>
          <cell r="L499" t="str">
            <v>-</v>
          </cell>
          <cell r="M499" t="str">
            <v>-</v>
          </cell>
          <cell r="N499" t="str">
            <v>-</v>
          </cell>
          <cell r="O499" t="str">
            <v>-</v>
          </cell>
          <cell r="P499" t="str">
            <v>-</v>
          </cell>
          <cell r="Q499" t="str">
            <v>-</v>
          </cell>
          <cell r="R499" t="str">
            <v>-</v>
          </cell>
          <cell r="S499" t="str">
            <v>-</v>
          </cell>
          <cell r="T499" t="str">
            <v>-</v>
          </cell>
          <cell r="U499" t="str">
            <v>-</v>
          </cell>
          <cell r="V499" t="str">
            <v>-</v>
          </cell>
          <cell r="W499" t="str">
            <v>-</v>
          </cell>
          <cell r="X499" t="str">
            <v>-</v>
          </cell>
          <cell r="Y499" t="str">
            <v>-</v>
          </cell>
          <cell r="Z499" t="str">
            <v>-</v>
          </cell>
          <cell r="AA499" t="str">
            <v>-</v>
          </cell>
          <cell r="AB499">
            <v>46022</v>
          </cell>
          <cell r="AC499">
            <v>52.116643918999998</v>
          </cell>
          <cell r="AD499">
            <v>17068.751319999999</v>
          </cell>
          <cell r="AE499">
            <v>327.51056162999998</v>
          </cell>
          <cell r="AF499">
            <v>44560</v>
          </cell>
          <cell r="AG499" t="str">
            <v>-</v>
          </cell>
          <cell r="AH499" t="str">
            <v>-</v>
          </cell>
          <cell r="AI499" t="str">
            <v>-</v>
          </cell>
          <cell r="AJ499" t="str">
            <v>-</v>
          </cell>
          <cell r="AK499" t="str">
            <v>-</v>
          </cell>
          <cell r="AL499" t="str">
            <v>-</v>
          </cell>
          <cell r="AM499" t="str">
            <v>-</v>
          </cell>
          <cell r="AN499" t="str">
            <v>-</v>
          </cell>
          <cell r="AO499" t="str">
            <v>-</v>
          </cell>
          <cell r="AP499" t="str">
            <v>-</v>
          </cell>
          <cell r="AQ499" t="str">
            <v>-</v>
          </cell>
          <cell r="AR499" t="str">
            <v>-</v>
          </cell>
          <cell r="AS499" t="str">
            <v>-</v>
          </cell>
          <cell r="AT499" t="str">
            <v>-</v>
          </cell>
          <cell r="AU499" t="str">
            <v>-</v>
          </cell>
          <cell r="AV499" t="str">
            <v>-</v>
          </cell>
          <cell r="AW499" t="str">
            <v>-</v>
          </cell>
          <cell r="AX499" t="str">
            <v>-</v>
          </cell>
          <cell r="AY499" t="str">
            <v>-</v>
          </cell>
          <cell r="AZ499" t="str">
            <v>-</v>
          </cell>
          <cell r="BA499" t="str">
            <v>-</v>
          </cell>
          <cell r="BB499" t="str">
            <v>-</v>
          </cell>
          <cell r="BC499" t="str">
            <v>-</v>
          </cell>
          <cell r="BD499" t="str">
            <v>-</v>
          </cell>
          <cell r="BE499" t="str">
            <v>Bovespa</v>
          </cell>
          <cell r="BF499" t="str">
            <v>FII - Fundos de Investimento Imobiliário</v>
          </cell>
          <cell r="BG499" t="str">
            <v>-</v>
          </cell>
        </row>
        <row r="500">
          <cell r="G500" t="str">
            <v>VSLH11</v>
          </cell>
          <cell r="H500" t="str">
            <v>36244015000142</v>
          </cell>
          <cell r="I500" t="str">
            <v>Tradicional</v>
          </cell>
          <cell r="J500" t="str">
            <v>https://fnet.bm</v>
          </cell>
          <cell r="K500">
            <v>100</v>
          </cell>
          <cell r="L500" t="str">
            <v>-</v>
          </cell>
          <cell r="M500">
            <v>125.11157184</v>
          </cell>
          <cell r="N500">
            <v>128.49904803000001</v>
          </cell>
          <cell r="O500">
            <v>142.30691235</v>
          </cell>
          <cell r="P500">
            <v>46041</v>
          </cell>
          <cell r="Q500">
            <v>64805.077469999997</v>
          </cell>
          <cell r="R500">
            <v>87800.427540000004</v>
          </cell>
          <cell r="S500">
            <v>-22995.35007</v>
          </cell>
          <cell r="T500">
            <v>2.17</v>
          </cell>
          <cell r="U500">
            <v>2.7362080083999998</v>
          </cell>
          <cell r="V500">
            <v>79.306836077</v>
          </cell>
          <cell r="W500">
            <v>45814</v>
          </cell>
          <cell r="X500">
            <v>2.1202764976999999</v>
          </cell>
          <cell r="Y500">
            <v>102.34514236</v>
          </cell>
          <cell r="Z500">
            <v>46021</v>
          </cell>
          <cell r="AA500">
            <v>0.21222129916999999</v>
          </cell>
          <cell r="AB500">
            <v>46022</v>
          </cell>
          <cell r="AC500">
            <v>29864.091</v>
          </cell>
          <cell r="AD500">
            <v>305365.56756</v>
          </cell>
          <cell r="AE500">
            <v>10.225175364</v>
          </cell>
          <cell r="AF500">
            <v>46030</v>
          </cell>
          <cell r="AG500">
            <v>12.482993197000001</v>
          </cell>
          <cell r="AH500">
            <v>0.36699999999999999</v>
          </cell>
          <cell r="AI500">
            <v>0.03</v>
          </cell>
          <cell r="AJ500">
            <v>-0.45871559640999998</v>
          </cell>
          <cell r="AK500">
            <v>-0.56582188889999996</v>
          </cell>
          <cell r="AL500">
            <v>1.8713222567000001</v>
          </cell>
          <cell r="AM500">
            <v>-11.265703030999999</v>
          </cell>
          <cell r="AN500">
            <v>-15.280078881</v>
          </cell>
          <cell r="AO500">
            <v>2.3451423602000001</v>
          </cell>
          <cell r="AP500">
            <v>-40.651338748999997</v>
          </cell>
          <cell r="AQ500">
            <v>1.4018691589000001</v>
          </cell>
          <cell r="AR500">
            <v>2.14</v>
          </cell>
          <cell r="AS500" t="str">
            <v>-</v>
          </cell>
          <cell r="AT500" t="str">
            <v>-</v>
          </cell>
          <cell r="AU500">
            <v>2.3451423602000001</v>
          </cell>
          <cell r="AV500">
            <v>1.3367483473999999</v>
          </cell>
          <cell r="AW500">
            <v>12.362061116</v>
          </cell>
          <cell r="AX500">
            <v>-9.2649885856999994</v>
          </cell>
          <cell r="AY500">
            <v>3</v>
          </cell>
          <cell r="AZ500">
            <v>3</v>
          </cell>
          <cell r="BA500">
            <v>1.3888888889</v>
          </cell>
          <cell r="BB500">
            <v>-1.7099910878</v>
          </cell>
          <cell r="BC500">
            <v>0.21495913175</v>
          </cell>
          <cell r="BD500">
            <v>-30.940393545999999</v>
          </cell>
          <cell r="BE500" t="str">
            <v>Bovespa</v>
          </cell>
          <cell r="BF500" t="str">
            <v>FII - Fundos de Investimento Imobiliário</v>
          </cell>
          <cell r="BG500">
            <v>0.03</v>
          </cell>
        </row>
        <row r="501">
          <cell r="G501" t="str">
            <v>VIDS11</v>
          </cell>
          <cell r="H501" t="str">
            <v>32527552000149</v>
          </cell>
          <cell r="I501" t="str">
            <v>Tradicional</v>
          </cell>
          <cell r="J501" t="str">
            <v>https://fnet.bm</v>
          </cell>
          <cell r="K501">
            <v>0</v>
          </cell>
          <cell r="L501" t="str">
            <v>-</v>
          </cell>
          <cell r="M501">
            <v>0</v>
          </cell>
          <cell r="N501">
            <v>0</v>
          </cell>
          <cell r="O501">
            <v>0</v>
          </cell>
          <cell r="P501">
            <v>45196</v>
          </cell>
          <cell r="Q501" t="str">
            <v>-</v>
          </cell>
          <cell r="R501" t="str">
            <v>-</v>
          </cell>
          <cell r="S501" t="str">
            <v>-</v>
          </cell>
          <cell r="T501" t="str">
            <v>-</v>
          </cell>
          <cell r="U501" t="str">
            <v>-</v>
          </cell>
          <cell r="V501" t="str">
            <v>-</v>
          </cell>
          <cell r="W501" t="str">
            <v>-</v>
          </cell>
          <cell r="X501" t="str">
            <v>-</v>
          </cell>
          <cell r="Y501" t="str">
            <v>-</v>
          </cell>
          <cell r="Z501" t="str">
            <v>-</v>
          </cell>
          <cell r="AA501" t="str">
            <v>-</v>
          </cell>
          <cell r="AB501">
            <v>46022</v>
          </cell>
          <cell r="AC501">
            <v>94.602999999999994</v>
          </cell>
          <cell r="AD501">
            <v>75513.802970000004</v>
          </cell>
          <cell r="AE501">
            <v>798.21784690000004</v>
          </cell>
          <cell r="AF501">
            <v>45869</v>
          </cell>
          <cell r="AG501" t="str">
            <v>-</v>
          </cell>
          <cell r="AH501">
            <v>108.92054163</v>
          </cell>
          <cell r="AI501">
            <v>0</v>
          </cell>
          <cell r="AJ501" t="str">
            <v>-</v>
          </cell>
          <cell r="AK501" t="str">
            <v>-</v>
          </cell>
          <cell r="AL501" t="str">
            <v>-</v>
          </cell>
          <cell r="AM501" t="str">
            <v>-</v>
          </cell>
          <cell r="AN501" t="str">
            <v>-</v>
          </cell>
          <cell r="AO501" t="str">
            <v>-</v>
          </cell>
          <cell r="AP501" t="str">
            <v>-</v>
          </cell>
          <cell r="AQ501" t="str">
            <v>-</v>
          </cell>
          <cell r="AR501" t="str">
            <v>-</v>
          </cell>
          <cell r="AS501" t="str">
            <v>-</v>
          </cell>
          <cell r="AT501" t="str">
            <v>-</v>
          </cell>
          <cell r="AU501" t="str">
            <v>-</v>
          </cell>
          <cell r="AV501" t="str">
            <v>-</v>
          </cell>
          <cell r="AW501" t="str">
            <v>-</v>
          </cell>
          <cell r="AX501" t="str">
            <v>-</v>
          </cell>
          <cell r="AY501" t="str">
            <v>-</v>
          </cell>
          <cell r="AZ501" t="str">
            <v>-</v>
          </cell>
          <cell r="BA501" t="str">
            <v>-</v>
          </cell>
          <cell r="BB501" t="str">
            <v>-</v>
          </cell>
          <cell r="BC501" t="str">
            <v>-</v>
          </cell>
          <cell r="BD501" t="str">
            <v>-</v>
          </cell>
          <cell r="BE501" t="str">
            <v>Bovespa</v>
          </cell>
          <cell r="BF501" t="str">
            <v>FII - Fundos de Investimento Imobiliário</v>
          </cell>
          <cell r="BG501">
            <v>0</v>
          </cell>
        </row>
        <row r="502">
          <cell r="G502" t="str">
            <v>VCRI11</v>
          </cell>
          <cell r="H502" t="str">
            <v>41081374000166</v>
          </cell>
          <cell r="I502" t="str">
            <v>Tradicional</v>
          </cell>
          <cell r="J502" t="str">
            <v>https://fnet.bm</v>
          </cell>
          <cell r="K502">
            <v>100</v>
          </cell>
          <cell r="L502" t="str">
            <v>-</v>
          </cell>
          <cell r="M502">
            <v>159.33099164000001</v>
          </cell>
          <cell r="N502">
            <v>153.78647097999999</v>
          </cell>
          <cell r="O502">
            <v>144.38542235</v>
          </cell>
          <cell r="P502">
            <v>46041</v>
          </cell>
          <cell r="Q502">
            <v>152433.97946</v>
          </cell>
          <cell r="R502">
            <v>116948.29426</v>
          </cell>
          <cell r="S502">
            <v>35485.6852</v>
          </cell>
          <cell r="T502">
            <v>7.42</v>
          </cell>
          <cell r="U502">
            <v>7.44</v>
          </cell>
          <cell r="V502">
            <v>99.731182795999999</v>
          </cell>
          <cell r="W502">
            <v>46038</v>
          </cell>
          <cell r="X502">
            <v>5.1729511651999998</v>
          </cell>
          <cell r="Y502">
            <v>143.43843124</v>
          </cell>
          <cell r="Z502">
            <v>45695</v>
          </cell>
          <cell r="AA502">
            <v>0.78075748058000005</v>
          </cell>
          <cell r="AB502">
            <v>46022</v>
          </cell>
          <cell r="AC502">
            <v>20543.663</v>
          </cell>
          <cell r="AD502">
            <v>195238.57696000001</v>
          </cell>
          <cell r="AE502">
            <v>9.5035913001000001</v>
          </cell>
          <cell r="AF502">
            <v>46021</v>
          </cell>
          <cell r="AG502">
            <v>16.717325228</v>
          </cell>
          <cell r="AH502">
            <v>1.1000000000000001</v>
          </cell>
          <cell r="AI502">
            <v>9.5000000000000001E-2</v>
          </cell>
          <cell r="AJ502">
            <v>-0.26881720432</v>
          </cell>
          <cell r="AK502">
            <v>-0.37592349680999998</v>
          </cell>
          <cell r="AL502">
            <v>6.0154520590000002</v>
          </cell>
          <cell r="AM502">
            <v>8.1548484267999992</v>
          </cell>
          <cell r="AN502">
            <v>31.483279682999999</v>
          </cell>
          <cell r="AO502">
            <v>1.5742642026</v>
          </cell>
          <cell r="AP502">
            <v>6.1120198161000001</v>
          </cell>
          <cell r="AQ502">
            <v>0.27027027027</v>
          </cell>
          <cell r="AR502">
            <v>7.4</v>
          </cell>
          <cell r="AS502" t="str">
            <v>-</v>
          </cell>
          <cell r="AT502" t="str">
            <v>-</v>
          </cell>
          <cell r="AU502">
            <v>1.5742642026</v>
          </cell>
          <cell r="AV502">
            <v>0.56587018989000004</v>
          </cell>
          <cell r="AW502">
            <v>8.8301886793000008</v>
          </cell>
          <cell r="AX502">
            <v>-2.5606469004000001</v>
          </cell>
          <cell r="AY502">
            <v>9</v>
          </cell>
          <cell r="AZ502">
            <v>6</v>
          </cell>
          <cell r="BA502">
            <v>1.3399153738</v>
          </cell>
          <cell r="BB502">
            <v>1.0973984948</v>
          </cell>
          <cell r="BC502">
            <v>2.0153286759000002</v>
          </cell>
          <cell r="BD502">
            <v>-5.2671946725999996</v>
          </cell>
          <cell r="BE502" t="str">
            <v>Bovespa</v>
          </cell>
          <cell r="BF502" t="str">
            <v>FII - Fundos de Investimento Imobiliário</v>
          </cell>
          <cell r="BG502">
            <v>9.5000000000000001E-2</v>
          </cell>
        </row>
        <row r="503">
          <cell r="G503" t="str">
            <v>VIFI11</v>
          </cell>
          <cell r="H503" t="str">
            <v>31547855000160</v>
          </cell>
          <cell r="I503" t="str">
            <v>Tradicional</v>
          </cell>
          <cell r="J503" t="str">
            <v>https://fnet.bm</v>
          </cell>
          <cell r="K503">
            <v>0</v>
          </cell>
          <cell r="L503" t="str">
            <v>-</v>
          </cell>
          <cell r="M503">
            <v>131.1127094</v>
          </cell>
          <cell r="N503">
            <v>0</v>
          </cell>
          <cell r="O503">
            <v>0</v>
          </cell>
          <cell r="P503">
            <v>45680</v>
          </cell>
          <cell r="Q503" t="str">
            <v>-</v>
          </cell>
          <cell r="R503">
            <v>59374.654600000002</v>
          </cell>
          <cell r="S503" t="str">
            <v>-</v>
          </cell>
          <cell r="T503" t="str">
            <v>-</v>
          </cell>
          <cell r="U503">
            <v>7.39</v>
          </cell>
          <cell r="V503" t="str">
            <v>-</v>
          </cell>
          <cell r="W503">
            <v>45680</v>
          </cell>
          <cell r="X503">
            <v>7.2722310756999997</v>
          </cell>
          <cell r="Y503" t="str">
            <v>-</v>
          </cell>
          <cell r="Z503">
            <v>45679</v>
          </cell>
          <cell r="AA503" t="str">
            <v>-</v>
          </cell>
          <cell r="AB503">
            <v>45716</v>
          </cell>
          <cell r="AC503">
            <v>8089.19</v>
          </cell>
          <cell r="AD503">
            <v>64507.809240000002</v>
          </cell>
          <cell r="AE503">
            <v>7.9745696714000003</v>
          </cell>
          <cell r="AF503">
            <v>45716</v>
          </cell>
          <cell r="AG503">
            <v>1.9073569481999999</v>
          </cell>
          <cell r="AH503">
            <v>0.14000000000000001</v>
          </cell>
          <cell r="AI503">
            <v>0</v>
          </cell>
          <cell r="AJ503" t="str">
            <v>-</v>
          </cell>
          <cell r="AK503" t="str">
            <v>-</v>
          </cell>
          <cell r="AL503" t="str">
            <v>-</v>
          </cell>
          <cell r="AM503" t="str">
            <v>-</v>
          </cell>
          <cell r="AN503" t="str">
            <v>-</v>
          </cell>
          <cell r="AO503" t="str">
            <v>-</v>
          </cell>
          <cell r="AP503" t="str">
            <v>-</v>
          </cell>
          <cell r="AQ503" t="str">
            <v>-</v>
          </cell>
          <cell r="AR503" t="str">
            <v>-</v>
          </cell>
          <cell r="AS503" t="str">
            <v>-</v>
          </cell>
          <cell r="AT503" t="str">
            <v>-</v>
          </cell>
          <cell r="AU503" t="str">
            <v>-</v>
          </cell>
          <cell r="AV503" t="str">
            <v>-</v>
          </cell>
          <cell r="AW503" t="str">
            <v>-</v>
          </cell>
          <cell r="AX503" t="str">
            <v>-</v>
          </cell>
          <cell r="AY503" t="str">
            <v>-</v>
          </cell>
          <cell r="AZ503" t="str">
            <v>-</v>
          </cell>
          <cell r="BA503">
            <v>1.0852713178</v>
          </cell>
          <cell r="BB503" t="str">
            <v>-</v>
          </cell>
          <cell r="BC503" t="str">
            <v>-</v>
          </cell>
          <cell r="BD503" t="str">
            <v>-</v>
          </cell>
          <cell r="BE503" t="str">
            <v>Bovespa</v>
          </cell>
          <cell r="BF503" t="str">
            <v>FII - Fundos de Investimento Imobiliário</v>
          </cell>
          <cell r="BG503">
            <v>0</v>
          </cell>
        </row>
        <row r="504">
          <cell r="G504" t="str">
            <v>SPDE11</v>
          </cell>
          <cell r="H504" t="str">
            <v>43741150000169</v>
          </cell>
          <cell r="I504" t="str">
            <v>Tradicional</v>
          </cell>
          <cell r="J504" t="str">
            <v>https://fnet.bm</v>
          </cell>
          <cell r="K504">
            <v>0</v>
          </cell>
          <cell r="L504" t="str">
            <v>-</v>
          </cell>
          <cell r="M504">
            <v>0.39706723999999999</v>
          </cell>
          <cell r="N504">
            <v>0</v>
          </cell>
          <cell r="O504">
            <v>0</v>
          </cell>
          <cell r="P504">
            <v>45707</v>
          </cell>
          <cell r="Q504" t="str">
            <v>-</v>
          </cell>
          <cell r="R504" t="str">
            <v>-</v>
          </cell>
          <cell r="S504" t="str">
            <v>-</v>
          </cell>
          <cell r="T504" t="str">
            <v>-</v>
          </cell>
          <cell r="U504">
            <v>1156.4100000000001</v>
          </cell>
          <cell r="V504" t="str">
            <v>-</v>
          </cell>
          <cell r="W504">
            <v>45707</v>
          </cell>
          <cell r="X504">
            <v>912.94373112000005</v>
          </cell>
          <cell r="Y504" t="str">
            <v>-</v>
          </cell>
          <cell r="Z504">
            <v>45701</v>
          </cell>
          <cell r="AA504" t="str">
            <v>-</v>
          </cell>
          <cell r="AB504">
            <v>46022</v>
          </cell>
          <cell r="AC504">
            <v>91.400006212999998</v>
          </cell>
          <cell r="AD504">
            <v>157794.14034000001</v>
          </cell>
          <cell r="AE504">
            <v>1726.4127966999999</v>
          </cell>
          <cell r="AF504">
            <v>46021</v>
          </cell>
          <cell r="AG504" t="str">
            <v>-</v>
          </cell>
          <cell r="AH504">
            <v>127.71</v>
          </cell>
          <cell r="AI504">
            <v>10.41</v>
          </cell>
          <cell r="AJ504" t="str">
            <v>-</v>
          </cell>
          <cell r="AK504" t="str">
            <v>-</v>
          </cell>
          <cell r="AL504" t="str">
            <v>-</v>
          </cell>
          <cell r="AM504" t="str">
            <v>-</v>
          </cell>
          <cell r="AN504" t="str">
            <v>-</v>
          </cell>
          <cell r="AO504" t="str">
            <v>-</v>
          </cell>
          <cell r="AP504" t="str">
            <v>-</v>
          </cell>
          <cell r="AQ504" t="str">
            <v>-</v>
          </cell>
          <cell r="AR504" t="str">
            <v>-</v>
          </cell>
          <cell r="AS504" t="str">
            <v>-</v>
          </cell>
          <cell r="AT504" t="str">
            <v>-</v>
          </cell>
          <cell r="AU504" t="str">
            <v>-</v>
          </cell>
          <cell r="AV504" t="str">
            <v>-</v>
          </cell>
          <cell r="AW504" t="str">
            <v>-</v>
          </cell>
          <cell r="AX504" t="str">
            <v>-</v>
          </cell>
          <cell r="AY504" t="str">
            <v>-</v>
          </cell>
          <cell r="AZ504" t="str">
            <v>-</v>
          </cell>
          <cell r="BA504" t="str">
            <v>-</v>
          </cell>
          <cell r="BB504" t="str">
            <v>-</v>
          </cell>
          <cell r="BC504" t="str">
            <v>-</v>
          </cell>
          <cell r="BD504" t="str">
            <v>-</v>
          </cell>
          <cell r="BE504" t="str">
            <v>Bovespa</v>
          </cell>
          <cell r="BF504" t="str">
            <v>FII - Fundos de Investimento Imobiliário</v>
          </cell>
          <cell r="BG504">
            <v>10.41</v>
          </cell>
        </row>
        <row r="505">
          <cell r="G505" t="str">
            <v>XLPR11</v>
          </cell>
          <cell r="H505" t="str">
            <v>35689733000160</v>
          </cell>
          <cell r="I505" t="str">
            <v>Tradicional</v>
          </cell>
          <cell r="J505" t="str">
            <v>https://fnet.bm</v>
          </cell>
          <cell r="K505">
            <v>98.360655738000005</v>
          </cell>
          <cell r="L505" t="str">
            <v>-</v>
          </cell>
          <cell r="M505">
            <v>157.31217631999999</v>
          </cell>
          <cell r="N505">
            <v>304.13784852999999</v>
          </cell>
          <cell r="O505">
            <v>457.83517764999999</v>
          </cell>
          <cell r="P505">
            <v>46041</v>
          </cell>
          <cell r="Q505">
            <v>39504.074000000001</v>
          </cell>
          <cell r="R505">
            <v>32557.138060000001</v>
          </cell>
          <cell r="S505">
            <v>6946.9359400000003</v>
          </cell>
          <cell r="T505">
            <v>82</v>
          </cell>
          <cell r="U505">
            <v>82</v>
          </cell>
          <cell r="V505">
            <v>100</v>
          </cell>
          <cell r="W505">
            <v>46041</v>
          </cell>
          <cell r="X505">
            <v>58.641507947000001</v>
          </cell>
          <cell r="Y505">
            <v>139.83269337999999</v>
          </cell>
          <cell r="Z505">
            <v>45684</v>
          </cell>
          <cell r="AA505">
            <v>1.0113606792000001</v>
          </cell>
          <cell r="AB505">
            <v>46022</v>
          </cell>
          <cell r="AC505">
            <v>481.75700000000001</v>
          </cell>
          <cell r="AD505">
            <v>39060.322209999998</v>
          </cell>
          <cell r="AE505">
            <v>81.078888754999994</v>
          </cell>
          <cell r="AF505">
            <v>46021</v>
          </cell>
          <cell r="AG505">
            <v>14.787789857</v>
          </cell>
          <cell r="AH505">
            <v>9.9935883859000008</v>
          </cell>
          <cell r="AI505">
            <v>2.3435883858</v>
          </cell>
          <cell r="AJ505">
            <v>4.9667178699000001</v>
          </cell>
          <cell r="AK505">
            <v>4.8596115773999999</v>
          </cell>
          <cell r="AL505">
            <v>9.4698959574000003</v>
          </cell>
          <cell r="AM505">
            <v>5.5416813861999996</v>
          </cell>
          <cell r="AN505">
            <v>38.673973220000001</v>
          </cell>
          <cell r="AO505">
            <v>2.9291998202</v>
          </cell>
          <cell r="AP505">
            <v>13.302713353</v>
          </cell>
          <cell r="AQ505">
            <v>2.8213166144000001</v>
          </cell>
          <cell r="AR505">
            <v>79.75</v>
          </cell>
          <cell r="AS505">
            <v>69.237164304999993</v>
          </cell>
          <cell r="AT505">
            <v>36.195263597</v>
          </cell>
          <cell r="AU505">
            <v>2.9291998202</v>
          </cell>
          <cell r="AV505">
            <v>1.9208058075000001</v>
          </cell>
          <cell r="AW505">
            <v>7.0720422999999997</v>
          </cell>
          <cell r="AX505">
            <v>-4.5539613225000002</v>
          </cell>
          <cell r="AY505">
            <v>11</v>
          </cell>
          <cell r="AZ505">
            <v>8</v>
          </cell>
          <cell r="BA505">
            <v>3.0392794525000002</v>
          </cell>
          <cell r="BB505">
            <v>1.4047032851000001</v>
          </cell>
          <cell r="BC505">
            <v>0.53326206437000001</v>
          </cell>
          <cell r="BD505">
            <v>19.416824277</v>
          </cell>
          <cell r="BE505" t="str">
            <v>Bovespa</v>
          </cell>
          <cell r="BF505" t="str">
            <v>FII - Fundos de Investimento Imobiliário</v>
          </cell>
          <cell r="BG505">
            <v>2.3435883858</v>
          </cell>
        </row>
        <row r="506">
          <cell r="G506" t="str">
            <v>XPCM11</v>
          </cell>
          <cell r="H506" t="str">
            <v>16802320000103</v>
          </cell>
          <cell r="I506" t="str">
            <v>Tradicional</v>
          </cell>
          <cell r="J506" t="str">
            <v>https://fnet.bm</v>
          </cell>
          <cell r="K506">
            <v>100</v>
          </cell>
          <cell r="L506" t="str">
            <v>-</v>
          </cell>
          <cell r="M506">
            <v>19.149677359999998</v>
          </cell>
          <cell r="N506">
            <v>16.962038851999999</v>
          </cell>
          <cell r="O506">
            <v>14.862225294</v>
          </cell>
          <cell r="P506">
            <v>46041</v>
          </cell>
          <cell r="Q506">
            <v>19075.102999999999</v>
          </cell>
          <cell r="R506">
            <v>15742.9964</v>
          </cell>
          <cell r="S506">
            <v>3332.1066000000001</v>
          </cell>
          <cell r="T506">
            <v>7.9</v>
          </cell>
          <cell r="U506">
            <v>11</v>
          </cell>
          <cell r="V506">
            <v>71.818181817999999</v>
          </cell>
          <cell r="W506">
            <v>45930</v>
          </cell>
          <cell r="X506">
            <v>6.31</v>
          </cell>
          <cell r="Y506">
            <v>125.19809825</v>
          </cell>
          <cell r="Z506">
            <v>45691</v>
          </cell>
          <cell r="AA506">
            <v>0.27423363275000001</v>
          </cell>
          <cell r="AB506">
            <v>46022</v>
          </cell>
          <cell r="AC506">
            <v>2414.5700000000002</v>
          </cell>
          <cell r="AD506">
            <v>69557.854040000006</v>
          </cell>
          <cell r="AE506">
            <v>28.807553328000001</v>
          </cell>
          <cell r="AF506">
            <v>45288</v>
          </cell>
          <cell r="AG506">
            <v>0</v>
          </cell>
          <cell r="AH506">
            <v>0</v>
          </cell>
          <cell r="AI506">
            <v>0</v>
          </cell>
          <cell r="AJ506">
            <v>-3.3047735616999998</v>
          </cell>
          <cell r="AK506">
            <v>-3.4118798542</v>
          </cell>
          <cell r="AL506">
            <v>-2.5893958075999999</v>
          </cell>
          <cell r="AM506">
            <v>-15.236051502</v>
          </cell>
          <cell r="AN506">
            <v>21.165644172</v>
          </cell>
          <cell r="AO506">
            <v>-1.0025062655999999</v>
          </cell>
          <cell r="AP506">
            <v>-4.2056156949999997</v>
          </cell>
          <cell r="AQ506">
            <v>0.38119440906000002</v>
          </cell>
          <cell r="AR506">
            <v>7.87</v>
          </cell>
          <cell r="AS506">
            <v>-80.332832366999995</v>
          </cell>
          <cell r="AT506">
            <v>-113.37473307</v>
          </cell>
          <cell r="AU506">
            <v>-1.0025062655999999</v>
          </cell>
          <cell r="AV506">
            <v>-2.0109002783999999</v>
          </cell>
          <cell r="AW506">
            <v>32.211538461000004</v>
          </cell>
          <cell r="AX506">
            <v>-21.818181817999999</v>
          </cell>
          <cell r="AY506">
            <v>8</v>
          </cell>
          <cell r="AZ506">
            <v>5</v>
          </cell>
          <cell r="BA506">
            <v>0</v>
          </cell>
          <cell r="BB506">
            <v>0.34164110339999998</v>
          </cell>
          <cell r="BC506">
            <v>5.3621910877000002E-2</v>
          </cell>
          <cell r="BD506">
            <v>14.783807655</v>
          </cell>
          <cell r="BE506" t="str">
            <v>Bovespa</v>
          </cell>
          <cell r="BF506" t="str">
            <v>FII - Fundos de Investimento Imobiliário</v>
          </cell>
          <cell r="BG506">
            <v>0</v>
          </cell>
        </row>
        <row r="507">
          <cell r="G507" t="str">
            <v>XPCA11</v>
          </cell>
          <cell r="H507" t="str">
            <v>41269527000101</v>
          </cell>
          <cell r="I507" t="str">
            <v>Tradicional</v>
          </cell>
          <cell r="J507" t="str">
            <v>https://fnet.bm</v>
          </cell>
          <cell r="K507">
            <v>100</v>
          </cell>
          <cell r="L507" t="str">
            <v>-</v>
          </cell>
          <cell r="M507">
            <v>739.0928778</v>
          </cell>
          <cell r="N507">
            <v>692.47931114999994</v>
          </cell>
          <cell r="O507">
            <v>832.20330706000004</v>
          </cell>
          <cell r="P507">
            <v>46041</v>
          </cell>
          <cell r="Q507">
            <v>382393.83840000001</v>
          </cell>
          <cell r="R507">
            <v>274504.14828000002</v>
          </cell>
          <cell r="S507">
            <v>107889.69012</v>
          </cell>
          <cell r="T507">
            <v>8.4</v>
          </cell>
          <cell r="U507">
            <v>8.42</v>
          </cell>
          <cell r="V507">
            <v>99.762470308999994</v>
          </cell>
          <cell r="W507">
            <v>46036</v>
          </cell>
          <cell r="X507">
            <v>5.1502180941000004</v>
          </cell>
          <cell r="Y507">
            <v>163.09988910000001</v>
          </cell>
          <cell r="Z507">
            <v>45678</v>
          </cell>
          <cell r="AA507">
            <v>0.87104734792000005</v>
          </cell>
          <cell r="AB507">
            <v>45900</v>
          </cell>
          <cell r="AC507">
            <v>45523.076000000001</v>
          </cell>
          <cell r="AD507">
            <v>439004.65263000003</v>
          </cell>
          <cell r="AE507">
            <v>9.6435630279000009</v>
          </cell>
          <cell r="AF507">
            <v>46021</v>
          </cell>
          <cell r="AG507">
            <v>21.393034826000001</v>
          </cell>
          <cell r="AH507">
            <v>1.29</v>
          </cell>
          <cell r="AI507">
            <v>0.11</v>
          </cell>
          <cell r="AJ507">
            <v>0.3584229391</v>
          </cell>
          <cell r="AK507">
            <v>0.25131664661000003</v>
          </cell>
          <cell r="AL507">
            <v>4.5551764974999998</v>
          </cell>
          <cell r="AM507">
            <v>9.6179300254999998</v>
          </cell>
          <cell r="AN507">
            <v>64.722773571999994</v>
          </cell>
          <cell r="AO507">
            <v>0.71942446047999997</v>
          </cell>
          <cell r="AP507">
            <v>39.351513705000002</v>
          </cell>
          <cell r="AQ507">
            <v>1.0830324909</v>
          </cell>
          <cell r="AR507">
            <v>8.31</v>
          </cell>
          <cell r="AS507" t="str">
            <v>-</v>
          </cell>
          <cell r="AT507" t="str">
            <v>-</v>
          </cell>
          <cell r="AU507">
            <v>0.71942446047999997</v>
          </cell>
          <cell r="AV507">
            <v>-0.28896955227999999</v>
          </cell>
          <cell r="AW507">
            <v>9.2783505154999997</v>
          </cell>
          <cell r="AX507">
            <v>0.50761421316999999</v>
          </cell>
          <cell r="AY507">
            <v>12</v>
          </cell>
          <cell r="AZ507">
            <v>7</v>
          </cell>
          <cell r="BA507">
            <v>1.3513513514</v>
          </cell>
          <cell r="BB507">
            <v>2.9300039365999999</v>
          </cell>
          <cell r="BC507">
            <v>1.2779994581</v>
          </cell>
          <cell r="BD507">
            <v>29.282650443000001</v>
          </cell>
          <cell r="BE507" t="str">
            <v>Bovespa</v>
          </cell>
          <cell r="BF507" t="str">
            <v>FIAGRO-FII - Fundo de Investimento Imobiliário em Cadeias Agroindustriais</v>
          </cell>
          <cell r="BG507">
            <v>0.11</v>
          </cell>
        </row>
        <row r="508">
          <cell r="G508" t="str">
            <v>YUFI11</v>
          </cell>
          <cell r="H508" t="str">
            <v>36445551000106</v>
          </cell>
          <cell r="I508" t="str">
            <v>Tradicional</v>
          </cell>
          <cell r="J508" t="str">
            <v>https://fnet.bm</v>
          </cell>
          <cell r="K508">
            <v>1.6393442623000001</v>
          </cell>
          <cell r="L508" t="str">
            <v>-</v>
          </cell>
          <cell r="M508">
            <v>1.2501599999999999E-3</v>
          </cell>
          <cell r="N508">
            <v>2.4590163934000003E-4</v>
          </cell>
          <cell r="O508">
            <v>0</v>
          </cell>
          <cell r="P508">
            <v>46009</v>
          </cell>
          <cell r="Q508">
            <v>7389.75</v>
          </cell>
          <cell r="R508">
            <v>29322.527999999998</v>
          </cell>
          <cell r="S508">
            <v>-21932.777999999998</v>
          </cell>
          <cell r="T508" t="str">
            <v>-</v>
          </cell>
          <cell r="U508">
            <v>29.588924856999999</v>
          </cell>
          <cell r="V508" t="str">
            <v>-</v>
          </cell>
          <cell r="W508">
            <v>45688</v>
          </cell>
          <cell r="X508">
            <v>15</v>
          </cell>
          <cell r="Y508" t="str">
            <v>-</v>
          </cell>
          <cell r="Z508">
            <v>46009</v>
          </cell>
          <cell r="AA508">
            <v>0.32927241162999998</v>
          </cell>
          <cell r="AB508">
            <v>46022</v>
          </cell>
          <cell r="AC508">
            <v>492.65</v>
          </cell>
          <cell r="AD508">
            <v>22442.663700000001</v>
          </cell>
          <cell r="AE508">
            <v>45.554985690000002</v>
          </cell>
          <cell r="AF508">
            <v>45777</v>
          </cell>
          <cell r="AG508">
            <v>1.1609839693999999</v>
          </cell>
          <cell r="AH508">
            <v>0.69101765855999997</v>
          </cell>
          <cell r="AI508">
            <v>0</v>
          </cell>
          <cell r="AJ508" t="str">
            <v>-</v>
          </cell>
          <cell r="AK508" t="str">
            <v>-</v>
          </cell>
          <cell r="AL508" t="str">
            <v>-</v>
          </cell>
          <cell r="AM508" t="str">
            <v>-</v>
          </cell>
          <cell r="AN508" t="str">
            <v>-</v>
          </cell>
          <cell r="AO508" t="str">
            <v>-</v>
          </cell>
          <cell r="AP508" t="str">
            <v>-</v>
          </cell>
          <cell r="AQ508" t="str">
            <v>-</v>
          </cell>
          <cell r="AR508" t="str">
            <v>-</v>
          </cell>
          <cell r="AS508" t="str">
            <v>-</v>
          </cell>
          <cell r="AT508" t="str">
            <v>-</v>
          </cell>
          <cell r="AU508" t="str">
            <v>-</v>
          </cell>
          <cell r="AV508" t="str">
            <v>-</v>
          </cell>
          <cell r="AW508">
            <v>-3.3602150597000002E-2</v>
          </cell>
          <cell r="AX508">
            <v>-3.3602150597000002E-2</v>
          </cell>
          <cell r="AY508" t="str">
            <v>-</v>
          </cell>
          <cell r="AZ508" t="str">
            <v>-</v>
          </cell>
          <cell r="BA508" t="str">
            <v>-</v>
          </cell>
          <cell r="BB508" t="str">
            <v>-</v>
          </cell>
          <cell r="BC508" t="str">
            <v>-</v>
          </cell>
          <cell r="BD508" t="str">
            <v>-</v>
          </cell>
          <cell r="BE508" t="str">
            <v>Bovespa</v>
          </cell>
          <cell r="BF508" t="str">
            <v>FII - Fundos de Investimento Imobiliário</v>
          </cell>
          <cell r="BG508">
            <v>0</v>
          </cell>
        </row>
        <row r="509">
          <cell r="G509" t="str">
            <v>ZAVC11</v>
          </cell>
          <cell r="H509" t="str">
            <v>52101897000143</v>
          </cell>
          <cell r="I509" t="str">
            <v>Tradicional</v>
          </cell>
          <cell r="J509" t="str">
            <v>https://fnet.bm</v>
          </cell>
          <cell r="K509">
            <v>100</v>
          </cell>
          <cell r="L509" t="str">
            <v>-</v>
          </cell>
          <cell r="M509">
            <v>14.634142919</v>
          </cell>
          <cell r="N509">
            <v>15.925601802999999</v>
          </cell>
          <cell r="O509">
            <v>28.746854118000002</v>
          </cell>
          <cell r="P509">
            <v>46041</v>
          </cell>
          <cell r="Q509">
            <v>32635.855309999999</v>
          </cell>
          <cell r="R509">
            <v>29455.779480000001</v>
          </cell>
          <cell r="S509">
            <v>3180.0758300000002</v>
          </cell>
          <cell r="T509">
            <v>9.11</v>
          </cell>
          <cell r="U509">
            <v>9.9034776487999991</v>
          </cell>
          <cell r="V509">
            <v>91.987888729999995</v>
          </cell>
          <cell r="W509">
            <v>45979</v>
          </cell>
          <cell r="X509">
            <v>7.0865049068000001</v>
          </cell>
          <cell r="Y509">
            <v>128.55420436</v>
          </cell>
          <cell r="Z509">
            <v>45707</v>
          </cell>
          <cell r="AA509">
            <v>0.89919151224000005</v>
          </cell>
          <cell r="AB509">
            <v>46022</v>
          </cell>
          <cell r="AC509">
            <v>3582.4209999999998</v>
          </cell>
          <cell r="AD509">
            <v>36294.665670000002</v>
          </cell>
          <cell r="AE509">
            <v>10.13132339</v>
          </cell>
          <cell r="AF509">
            <v>46021</v>
          </cell>
          <cell r="AG509">
            <v>16.403785489000001</v>
          </cell>
          <cell r="AH509">
            <v>1.56</v>
          </cell>
          <cell r="AI509">
            <v>0.13</v>
          </cell>
          <cell r="AJ509">
            <v>0</v>
          </cell>
          <cell r="AK509">
            <v>-0.10710629248</v>
          </cell>
          <cell r="AL509">
            <v>1.2464464271E-2</v>
          </cell>
          <cell r="AM509">
            <v>1.9603764038</v>
          </cell>
          <cell r="AN509">
            <v>13.617260318</v>
          </cell>
          <cell r="AO509">
            <v>0.88593576965999998</v>
          </cell>
          <cell r="AP509">
            <v>-11.753999547999999</v>
          </cell>
          <cell r="AQ509">
            <v>2.5900900900999999</v>
          </cell>
          <cell r="AR509">
            <v>8.8800000000000008</v>
          </cell>
          <cell r="AS509" t="str">
            <v>-</v>
          </cell>
          <cell r="AT509" t="str">
            <v>-</v>
          </cell>
          <cell r="AU509">
            <v>0.88593576965999998</v>
          </cell>
          <cell r="AV509">
            <v>-0.12245824309</v>
          </cell>
          <cell r="AW509">
            <v>12.384259259</v>
          </cell>
          <cell r="AX509">
            <v>-6.5789473682999997</v>
          </cell>
          <cell r="AY509">
            <v>8</v>
          </cell>
          <cell r="AZ509">
            <v>6</v>
          </cell>
          <cell r="BA509">
            <v>1.4069264069</v>
          </cell>
          <cell r="BB509">
            <v>-3.2030340450999999E-2</v>
          </cell>
          <cell r="BC509">
            <v>-1.7218845395</v>
          </cell>
          <cell r="BD509">
            <v>18.974737487999999</v>
          </cell>
          <cell r="BE509" t="str">
            <v>Bovespa</v>
          </cell>
          <cell r="BF509" t="str">
            <v>FII - Fundos de Investimento Imobiliário</v>
          </cell>
          <cell r="BG509">
            <v>0.13</v>
          </cell>
        </row>
        <row r="510">
          <cell r="G510" t="str">
            <v>ZAVI11</v>
          </cell>
          <cell r="H510" t="str">
            <v>40575940000123</v>
          </cell>
          <cell r="I510" t="str">
            <v>Tradicional</v>
          </cell>
          <cell r="J510" t="str">
            <v>https://fnet.bm</v>
          </cell>
          <cell r="K510">
            <v>100</v>
          </cell>
          <cell r="L510" t="str">
            <v>-</v>
          </cell>
          <cell r="M510">
            <v>118.79379708</v>
          </cell>
          <cell r="N510">
            <v>48.843025410000003</v>
          </cell>
          <cell r="O510">
            <v>50.978694118</v>
          </cell>
          <cell r="P510">
            <v>46041</v>
          </cell>
          <cell r="Q510">
            <v>117332.2</v>
          </cell>
          <cell r="R510">
            <v>102571.80924</v>
          </cell>
          <cell r="S510">
            <v>14760.39076</v>
          </cell>
          <cell r="T510">
            <v>10</v>
          </cell>
          <cell r="U510">
            <v>10.862623906</v>
          </cell>
          <cell r="V510">
            <v>92.058788796000002</v>
          </cell>
          <cell r="W510">
            <v>46007</v>
          </cell>
          <cell r="X510">
            <v>7.2082646794</v>
          </cell>
          <cell r="Y510">
            <v>138.729645</v>
          </cell>
          <cell r="Z510">
            <v>45684</v>
          </cell>
          <cell r="AA510">
            <v>0.73708278198999999</v>
          </cell>
          <cell r="AB510">
            <v>46022</v>
          </cell>
          <cell r="AC510">
            <v>11733.22</v>
          </cell>
          <cell r="AD510">
            <v>159184.56226000001</v>
          </cell>
          <cell r="AE510">
            <v>13.566997146</v>
          </cell>
          <cell r="AF510">
            <v>46021</v>
          </cell>
          <cell r="AG510">
            <v>15.191031799999999</v>
          </cell>
          <cell r="AH510">
            <v>1.3280000000000001</v>
          </cell>
          <cell r="AI510">
            <v>0.11</v>
          </cell>
          <cell r="AJ510">
            <v>0.30090270810999997</v>
          </cell>
          <cell r="AK510">
            <v>0.19379641562</v>
          </cell>
          <cell r="AL510">
            <v>1.9985369307</v>
          </cell>
          <cell r="AM510">
            <v>19.399239988000001</v>
          </cell>
          <cell r="AN510">
            <v>32.191482819999997</v>
          </cell>
          <cell r="AO510">
            <v>-1.7681728879</v>
          </cell>
          <cell r="AP510">
            <v>6.8202229529</v>
          </cell>
          <cell r="AQ510">
            <v>-0.29910269195</v>
          </cell>
          <cell r="AR510">
            <v>10.029999999999999</v>
          </cell>
          <cell r="AS510" t="str">
            <v>-</v>
          </cell>
          <cell r="AT510" t="str">
            <v>-</v>
          </cell>
          <cell r="AU510">
            <v>-1.7681728879</v>
          </cell>
          <cell r="AV510">
            <v>-2.7765669006999998</v>
          </cell>
          <cell r="AW510">
            <v>18.028169013999999</v>
          </cell>
          <cell r="AX510">
            <v>-4.6527987137000002</v>
          </cell>
          <cell r="AY510">
            <v>7</v>
          </cell>
          <cell r="AZ510">
            <v>6</v>
          </cell>
          <cell r="BA510">
            <v>1.1099899092000001</v>
          </cell>
          <cell r="BB510">
            <v>1.049466032</v>
          </cell>
          <cell r="BC510">
            <v>0.93960801918000003</v>
          </cell>
          <cell r="BD510">
            <v>12.639224369000001</v>
          </cell>
          <cell r="BE510" t="str">
            <v>Bovespa</v>
          </cell>
          <cell r="BF510" t="str">
            <v>FII - Fundos de Investimento Imobiliário</v>
          </cell>
          <cell r="BG510">
            <v>0.11</v>
          </cell>
        </row>
        <row r="511">
          <cell r="G511" t="str">
            <v>ZIFI11</v>
          </cell>
          <cell r="H511" t="str">
            <v>35820768000196</v>
          </cell>
          <cell r="I511" t="str">
            <v>Tradicional</v>
          </cell>
          <cell r="J511" t="str">
            <v>https://fnet.bm</v>
          </cell>
          <cell r="K511">
            <v>31.147540983999999</v>
          </cell>
          <cell r="L511" t="str">
            <v>-</v>
          </cell>
          <cell r="M511">
            <v>4.4806871199999998</v>
          </cell>
          <cell r="N511">
            <v>1.0284139344000001</v>
          </cell>
          <cell r="O511">
            <v>0.15988235294</v>
          </cell>
          <cell r="P511">
            <v>46034</v>
          </cell>
          <cell r="Q511">
            <v>43163.864999999998</v>
          </cell>
          <cell r="R511">
            <v>29915.55</v>
          </cell>
          <cell r="S511">
            <v>13248.315000000001</v>
          </cell>
          <cell r="T511" t="str">
            <v>-</v>
          </cell>
          <cell r="U511">
            <v>909</v>
          </cell>
          <cell r="V511" t="str">
            <v>-</v>
          </cell>
          <cell r="W511">
            <v>46034</v>
          </cell>
          <cell r="X511">
            <v>470</v>
          </cell>
          <cell r="Y511" t="str">
            <v>-</v>
          </cell>
          <cell r="Z511">
            <v>45938</v>
          </cell>
          <cell r="AA511">
            <v>0.51670143352999998</v>
          </cell>
          <cell r="AB511">
            <v>46022</v>
          </cell>
          <cell r="AC511">
            <v>47.484999999999999</v>
          </cell>
          <cell r="AD511">
            <v>83537.343229999999</v>
          </cell>
          <cell r="AE511">
            <v>1759.2364585</v>
          </cell>
          <cell r="AF511">
            <v>44742</v>
          </cell>
          <cell r="AG511">
            <v>0</v>
          </cell>
          <cell r="AH511">
            <v>0</v>
          </cell>
          <cell r="AI511">
            <v>0</v>
          </cell>
          <cell r="AJ511" t="str">
            <v>-</v>
          </cell>
          <cell r="AK511" t="str">
            <v>-</v>
          </cell>
          <cell r="AL511" t="str">
            <v>-</v>
          </cell>
          <cell r="AM511" t="str">
            <v>-</v>
          </cell>
          <cell r="AN511" t="str">
            <v>-</v>
          </cell>
          <cell r="AO511" t="str">
            <v>-</v>
          </cell>
          <cell r="AP511" t="str">
            <v>-</v>
          </cell>
          <cell r="AQ511" t="str">
            <v>-</v>
          </cell>
          <cell r="AR511">
            <v>909</v>
          </cell>
          <cell r="AS511" t="str">
            <v>-</v>
          </cell>
          <cell r="AT511" t="str">
            <v>-</v>
          </cell>
          <cell r="AU511" t="str">
            <v>-</v>
          </cell>
          <cell r="AV511" t="str">
            <v>-</v>
          </cell>
          <cell r="AW511">
            <v>34.615384615000004</v>
          </cell>
          <cell r="AX511">
            <v>-11.375439772</v>
          </cell>
          <cell r="AY511">
            <v>5</v>
          </cell>
          <cell r="AZ511">
            <v>2</v>
          </cell>
          <cell r="BA511">
            <v>0</v>
          </cell>
          <cell r="BB511" t="str">
            <v>-</v>
          </cell>
          <cell r="BC511" t="str">
            <v>-</v>
          </cell>
          <cell r="BD511" t="str">
            <v>-</v>
          </cell>
          <cell r="BE511" t="str">
            <v>Bovespa</v>
          </cell>
          <cell r="BF511" t="str">
            <v>FII - Fundos de Investimento Imobiliário</v>
          </cell>
          <cell r="BG511">
            <v>0</v>
          </cell>
        </row>
        <row r="512">
          <cell r="G512" t="str">
            <v>BPLC12</v>
          </cell>
          <cell r="H512" t="str">
            <v>28267555000113</v>
          </cell>
          <cell r="I512" t="str">
            <v>Tradicional</v>
          </cell>
          <cell r="J512" t="str">
            <v>https://fnet.bm</v>
          </cell>
          <cell r="K512">
            <v>0</v>
          </cell>
          <cell r="L512" t="str">
            <v>-</v>
          </cell>
          <cell r="M512" t="str">
            <v>-</v>
          </cell>
          <cell r="N512" t="str">
            <v>-</v>
          </cell>
          <cell r="O512" t="str">
            <v>-</v>
          </cell>
          <cell r="P512" t="str">
            <v>-</v>
          </cell>
          <cell r="Q512" t="str">
            <v>-</v>
          </cell>
          <cell r="R512" t="str">
            <v>-</v>
          </cell>
          <cell r="S512" t="str">
            <v>-</v>
          </cell>
          <cell r="T512" t="str">
            <v>-</v>
          </cell>
          <cell r="U512" t="str">
            <v>-</v>
          </cell>
          <cell r="V512" t="str">
            <v>-</v>
          </cell>
          <cell r="W512" t="str">
            <v>-</v>
          </cell>
          <cell r="X512" t="str">
            <v>-</v>
          </cell>
          <cell r="Y512" t="str">
            <v>-</v>
          </cell>
          <cell r="Z512" t="str">
            <v>-</v>
          </cell>
          <cell r="AA512" t="str">
            <v>-</v>
          </cell>
          <cell r="AB512">
            <v>46022</v>
          </cell>
          <cell r="AC512">
            <v>32.529000000000003</v>
          </cell>
          <cell r="AD512">
            <v>324558.76715999999</v>
          </cell>
          <cell r="AE512" t="str">
            <v>-</v>
          </cell>
          <cell r="AF512" t="str">
            <v>-</v>
          </cell>
          <cell r="AG512" t="str">
            <v>-</v>
          </cell>
          <cell r="AH512" t="str">
            <v>-</v>
          </cell>
          <cell r="AI512" t="str">
            <v>-</v>
          </cell>
          <cell r="AJ512" t="str">
            <v>-</v>
          </cell>
          <cell r="AK512" t="str">
            <v>-</v>
          </cell>
          <cell r="AL512" t="str">
            <v>-</v>
          </cell>
          <cell r="AM512" t="str">
            <v>-</v>
          </cell>
          <cell r="AN512" t="str">
            <v>-</v>
          </cell>
          <cell r="AO512" t="str">
            <v>-</v>
          </cell>
          <cell r="AP512" t="str">
            <v>-</v>
          </cell>
          <cell r="AQ512" t="str">
            <v>-</v>
          </cell>
          <cell r="AR512" t="str">
            <v>-</v>
          </cell>
          <cell r="AS512" t="str">
            <v>-</v>
          </cell>
          <cell r="AT512" t="str">
            <v>-</v>
          </cell>
          <cell r="AU512" t="str">
            <v>-</v>
          </cell>
          <cell r="AV512" t="str">
            <v>-</v>
          </cell>
          <cell r="AW512" t="str">
            <v>-</v>
          </cell>
          <cell r="AX512" t="str">
            <v>-</v>
          </cell>
          <cell r="AY512" t="str">
            <v>-</v>
          </cell>
          <cell r="AZ512" t="str">
            <v>-</v>
          </cell>
          <cell r="BA512" t="str">
            <v>-</v>
          </cell>
          <cell r="BB512" t="str">
            <v>-</v>
          </cell>
          <cell r="BC512" t="str">
            <v>-</v>
          </cell>
          <cell r="BD512" t="str">
            <v>-</v>
          </cell>
          <cell r="BE512" t="str">
            <v>Bovespa</v>
          </cell>
          <cell r="BF512" t="str">
            <v>FII - Fundos de Investimento Imobiliário</v>
          </cell>
          <cell r="BG512" t="str">
            <v>-</v>
          </cell>
        </row>
        <row r="513">
          <cell r="G513" t="str">
            <v>BDRX</v>
          </cell>
          <cell r="H513" t="str">
            <v>-</v>
          </cell>
          <cell r="I513" t="str">
            <v>-</v>
          </cell>
          <cell r="J513" t="str">
            <v/>
          </cell>
          <cell r="K513">
            <v>100</v>
          </cell>
          <cell r="L513" t="str">
            <v>-</v>
          </cell>
          <cell r="M513" t="str">
            <v>-</v>
          </cell>
          <cell r="N513" t="str">
            <v>-</v>
          </cell>
          <cell r="O513" t="str">
            <v>-</v>
          </cell>
          <cell r="P513">
            <v>46041</v>
          </cell>
          <cell r="Q513" t="str">
            <v>-</v>
          </cell>
          <cell r="R513" t="str">
            <v>-</v>
          </cell>
          <cell r="S513" t="str">
            <v>-</v>
          </cell>
          <cell r="T513">
            <v>25366.19</v>
          </cell>
          <cell r="U513">
            <v>26372.78</v>
          </cell>
          <cell r="V513">
            <v>96.183223763000001</v>
          </cell>
          <cell r="W513">
            <v>46017</v>
          </cell>
          <cell r="X513">
            <v>18469.400000000001</v>
          </cell>
          <cell r="Y513">
            <v>137.34171115000001</v>
          </cell>
          <cell r="Z513">
            <v>45755</v>
          </cell>
          <cell r="AA513" t="str">
            <v>-</v>
          </cell>
          <cell r="AB513" t="str">
            <v>-</v>
          </cell>
          <cell r="AC513" t="str">
            <v>-</v>
          </cell>
          <cell r="AD513" t="str">
            <v>-</v>
          </cell>
          <cell r="AE513" t="str">
            <v>-</v>
          </cell>
          <cell r="AF513" t="str">
            <v>-</v>
          </cell>
          <cell r="AG513">
            <v>0</v>
          </cell>
          <cell r="AH513">
            <v>0</v>
          </cell>
          <cell r="AI513">
            <v>0</v>
          </cell>
          <cell r="AJ513">
            <v>-0.97984947605999995</v>
          </cell>
          <cell r="AK513">
            <v>-1.0869557686</v>
          </cell>
          <cell r="AL513">
            <v>-1.9122065528000001</v>
          </cell>
          <cell r="AM513">
            <v>2.6643726615999999</v>
          </cell>
          <cell r="AN513">
            <v>8.0306006330000006</v>
          </cell>
          <cell r="AO513">
            <v>-1.9032544239</v>
          </cell>
          <cell r="AP513">
            <v>-17.340659234</v>
          </cell>
          <cell r="AQ513">
            <v>-1.6408704986</v>
          </cell>
          <cell r="AR513">
            <v>25789.360000000001</v>
          </cell>
          <cell r="AS513">
            <v>110.23318917</v>
          </cell>
          <cell r="AT513">
            <v>77.191288470999993</v>
          </cell>
          <cell r="AU513">
            <v>-1.9032544239</v>
          </cell>
          <cell r="AV513">
            <v>-2.9116484367000002</v>
          </cell>
          <cell r="AW513">
            <v>7.9352144745000004</v>
          </cell>
          <cell r="AX513">
            <v>-9.4364250303000006</v>
          </cell>
          <cell r="AY513">
            <v>7</v>
          </cell>
          <cell r="AZ513">
            <v>6</v>
          </cell>
          <cell r="BA513">
            <v>0</v>
          </cell>
          <cell r="BB513">
            <v>-0.19542196709000001</v>
          </cell>
          <cell r="BC513">
            <v>4.9600852918000003E-3</v>
          </cell>
          <cell r="BD513">
            <v>-4.2103544307999998</v>
          </cell>
          <cell r="BE513" t="str">
            <v>Bovespa</v>
          </cell>
          <cell r="BF513" t="str">
            <v>-</v>
          </cell>
          <cell r="BG513">
            <v>0</v>
          </cell>
        </row>
        <row r="514">
          <cell r="G514" t="str">
            <v>BGRB13</v>
          </cell>
          <cell r="H514" t="str">
            <v>57216258000147</v>
          </cell>
          <cell r="I514" t="str">
            <v>Tradicional</v>
          </cell>
          <cell r="J514" t="str">
            <v>https://fnet.bm</v>
          </cell>
          <cell r="K514">
            <v>0</v>
          </cell>
          <cell r="L514" t="str">
            <v>-</v>
          </cell>
          <cell r="M514" t="str">
            <v>-</v>
          </cell>
          <cell r="N514" t="str">
            <v>-</v>
          </cell>
          <cell r="O514" t="str">
            <v>-</v>
          </cell>
          <cell r="P514" t="str">
            <v>-</v>
          </cell>
          <cell r="Q514" t="str">
            <v>-</v>
          </cell>
          <cell r="R514" t="str">
            <v>-</v>
          </cell>
          <cell r="S514" t="str">
            <v>-</v>
          </cell>
          <cell r="T514" t="str">
            <v>-</v>
          </cell>
          <cell r="U514" t="str">
            <v>-</v>
          </cell>
          <cell r="V514" t="str">
            <v>-</v>
          </cell>
          <cell r="W514" t="str">
            <v>-</v>
          </cell>
          <cell r="X514" t="str">
            <v>-</v>
          </cell>
          <cell r="Y514" t="str">
            <v>-</v>
          </cell>
          <cell r="Z514" t="str">
            <v>-</v>
          </cell>
          <cell r="AA514" t="str">
            <v>-</v>
          </cell>
          <cell r="AB514">
            <v>46022</v>
          </cell>
          <cell r="AC514">
            <v>1932.933</v>
          </cell>
          <cell r="AD514">
            <v>232005.44839999999</v>
          </cell>
          <cell r="AE514" t="str">
            <v>-</v>
          </cell>
          <cell r="AF514">
            <v>45838</v>
          </cell>
          <cell r="AG514" t="str">
            <v>-</v>
          </cell>
          <cell r="AH514" t="str">
            <v>-</v>
          </cell>
          <cell r="AI514" t="str">
            <v>-</v>
          </cell>
          <cell r="AJ514" t="str">
            <v>-</v>
          </cell>
          <cell r="AK514" t="str">
            <v>-</v>
          </cell>
          <cell r="AL514" t="str">
            <v>-</v>
          </cell>
          <cell r="AM514" t="str">
            <v>-</v>
          </cell>
          <cell r="AN514" t="str">
            <v>-</v>
          </cell>
          <cell r="AO514" t="str">
            <v>-</v>
          </cell>
          <cell r="AP514" t="str">
            <v>-</v>
          </cell>
          <cell r="AQ514" t="str">
            <v>-</v>
          </cell>
          <cell r="AR514" t="str">
            <v>-</v>
          </cell>
          <cell r="AS514" t="str">
            <v>-</v>
          </cell>
          <cell r="AT514" t="str">
            <v>-</v>
          </cell>
          <cell r="AU514" t="str">
            <v>-</v>
          </cell>
          <cell r="AV514" t="str">
            <v>-</v>
          </cell>
          <cell r="AW514" t="str">
            <v>-</v>
          </cell>
          <cell r="AX514" t="str">
            <v>-</v>
          </cell>
          <cell r="AY514" t="str">
            <v>-</v>
          </cell>
          <cell r="AZ514" t="str">
            <v>-</v>
          </cell>
          <cell r="BA514" t="str">
            <v>-</v>
          </cell>
          <cell r="BB514" t="str">
            <v>-</v>
          </cell>
          <cell r="BC514" t="str">
            <v>-</v>
          </cell>
          <cell r="BD514" t="str">
            <v>-</v>
          </cell>
          <cell r="BE514" t="str">
            <v>Bovespa</v>
          </cell>
          <cell r="BF514" t="str">
            <v>FII - Fundos de Investimento Imobiliário</v>
          </cell>
          <cell r="BG514" t="str">
            <v>-</v>
          </cell>
        </row>
        <row r="515">
          <cell r="G515" t="str">
            <v>BGRB12</v>
          </cell>
          <cell r="H515" t="str">
            <v>57216258000147</v>
          </cell>
          <cell r="I515" t="str">
            <v>Tradicional</v>
          </cell>
          <cell r="J515" t="str">
            <v>https://fnet.bm</v>
          </cell>
          <cell r="K515">
            <v>0</v>
          </cell>
          <cell r="L515" t="str">
            <v>-</v>
          </cell>
          <cell r="M515" t="str">
            <v>-</v>
          </cell>
          <cell r="N515" t="str">
            <v>-</v>
          </cell>
          <cell r="O515" t="str">
            <v>-</v>
          </cell>
          <cell r="P515" t="str">
            <v>-</v>
          </cell>
          <cell r="Q515" t="str">
            <v>-</v>
          </cell>
          <cell r="R515" t="str">
            <v>-</v>
          </cell>
          <cell r="S515" t="str">
            <v>-</v>
          </cell>
          <cell r="T515" t="str">
            <v>-</v>
          </cell>
          <cell r="U515" t="str">
            <v>-</v>
          </cell>
          <cell r="V515" t="str">
            <v>-</v>
          </cell>
          <cell r="W515" t="str">
            <v>-</v>
          </cell>
          <cell r="X515" t="str">
            <v>-</v>
          </cell>
          <cell r="Y515" t="str">
            <v>-</v>
          </cell>
          <cell r="Z515" t="str">
            <v>-</v>
          </cell>
          <cell r="AA515" t="str">
            <v>-</v>
          </cell>
          <cell r="AB515">
            <v>46022</v>
          </cell>
          <cell r="AC515">
            <v>1932.933</v>
          </cell>
          <cell r="AD515">
            <v>232005.44839999999</v>
          </cell>
          <cell r="AE515" t="str">
            <v>-</v>
          </cell>
          <cell r="AF515" t="str">
            <v>-</v>
          </cell>
          <cell r="AG515" t="str">
            <v>-</v>
          </cell>
          <cell r="AH515" t="str">
            <v>-</v>
          </cell>
          <cell r="AI515" t="str">
            <v>-</v>
          </cell>
          <cell r="AJ515" t="str">
            <v>-</v>
          </cell>
          <cell r="AK515" t="str">
            <v>-</v>
          </cell>
          <cell r="AL515" t="str">
            <v>-</v>
          </cell>
          <cell r="AM515" t="str">
            <v>-</v>
          </cell>
          <cell r="AN515" t="str">
            <v>-</v>
          </cell>
          <cell r="AO515" t="str">
            <v>-</v>
          </cell>
          <cell r="AP515" t="str">
            <v>-</v>
          </cell>
          <cell r="AQ515" t="str">
            <v>-</v>
          </cell>
          <cell r="AR515" t="str">
            <v>-</v>
          </cell>
          <cell r="AS515" t="str">
            <v>-</v>
          </cell>
          <cell r="AT515" t="str">
            <v>-</v>
          </cell>
          <cell r="AU515" t="str">
            <v>-</v>
          </cell>
          <cell r="AV515" t="str">
            <v>-</v>
          </cell>
          <cell r="AW515" t="str">
            <v>-</v>
          </cell>
          <cell r="AX515" t="str">
            <v>-</v>
          </cell>
          <cell r="AY515" t="str">
            <v>-</v>
          </cell>
          <cell r="AZ515" t="str">
            <v>-</v>
          </cell>
          <cell r="BA515" t="str">
            <v>-</v>
          </cell>
          <cell r="BB515" t="str">
            <v>-</v>
          </cell>
          <cell r="BC515" t="str">
            <v>-</v>
          </cell>
          <cell r="BD515" t="str">
            <v>-</v>
          </cell>
          <cell r="BE515" t="str">
            <v>Bovespa</v>
          </cell>
          <cell r="BF515" t="str">
            <v>FII - Fundos de Investimento Imobiliário</v>
          </cell>
          <cell r="BG515" t="str">
            <v>-</v>
          </cell>
        </row>
        <row r="516">
          <cell r="G516" t="str">
            <v>BLOG12</v>
          </cell>
          <cell r="H516" t="str">
            <v>49592781000140</v>
          </cell>
          <cell r="I516" t="str">
            <v>Tradicional</v>
          </cell>
          <cell r="J516" t="str">
            <v>https://fnet.bm</v>
          </cell>
          <cell r="K516">
            <v>0</v>
          </cell>
          <cell r="L516" t="str">
            <v>-</v>
          </cell>
          <cell r="M516" t="str">
            <v>-</v>
          </cell>
          <cell r="N516" t="str">
            <v>-</v>
          </cell>
          <cell r="O516" t="str">
            <v>-</v>
          </cell>
          <cell r="P516" t="str">
            <v>-</v>
          </cell>
          <cell r="Q516" t="str">
            <v>-</v>
          </cell>
          <cell r="R516" t="str">
            <v>-</v>
          </cell>
          <cell r="S516" t="str">
            <v>-</v>
          </cell>
          <cell r="T516" t="str">
            <v>-</v>
          </cell>
          <cell r="U516" t="str">
            <v>-</v>
          </cell>
          <cell r="V516" t="str">
            <v>-</v>
          </cell>
          <cell r="W516" t="str">
            <v>-</v>
          </cell>
          <cell r="X516" t="str">
            <v>-</v>
          </cell>
          <cell r="Y516" t="str">
            <v>-</v>
          </cell>
          <cell r="Z516" t="str">
            <v>-</v>
          </cell>
          <cell r="AA516" t="str">
            <v>-</v>
          </cell>
          <cell r="AB516">
            <v>46022</v>
          </cell>
          <cell r="AC516">
            <v>30796.704000000002</v>
          </cell>
          <cell r="AD516">
            <v>346922.7758</v>
          </cell>
          <cell r="AE516" t="str">
            <v>-</v>
          </cell>
          <cell r="AF516" t="str">
            <v>-</v>
          </cell>
          <cell r="AG516" t="str">
            <v>-</v>
          </cell>
          <cell r="AH516" t="str">
            <v>-</v>
          </cell>
          <cell r="AI516" t="str">
            <v>-</v>
          </cell>
          <cell r="AJ516" t="str">
            <v>-</v>
          </cell>
          <cell r="AK516" t="str">
            <v>-</v>
          </cell>
          <cell r="AL516" t="str">
            <v>-</v>
          </cell>
          <cell r="AM516" t="str">
            <v>-</v>
          </cell>
          <cell r="AN516" t="str">
            <v>-</v>
          </cell>
          <cell r="AO516" t="str">
            <v>-</v>
          </cell>
          <cell r="AP516" t="str">
            <v>-</v>
          </cell>
          <cell r="AQ516" t="str">
            <v>-</v>
          </cell>
          <cell r="AR516" t="str">
            <v>-</v>
          </cell>
          <cell r="AS516" t="str">
            <v>-</v>
          </cell>
          <cell r="AT516" t="str">
            <v>-</v>
          </cell>
          <cell r="AU516" t="str">
            <v>-</v>
          </cell>
          <cell r="AV516" t="str">
            <v>-</v>
          </cell>
          <cell r="AW516" t="str">
            <v>-</v>
          </cell>
          <cell r="AX516" t="str">
            <v>-</v>
          </cell>
          <cell r="AY516" t="str">
            <v>-</v>
          </cell>
          <cell r="AZ516" t="str">
            <v>-</v>
          </cell>
          <cell r="BA516" t="str">
            <v>-</v>
          </cell>
          <cell r="BB516" t="str">
            <v>-</v>
          </cell>
          <cell r="BC516" t="str">
            <v>-</v>
          </cell>
          <cell r="BD516" t="str">
            <v>-</v>
          </cell>
          <cell r="BE516" t="str">
            <v>Bovespa</v>
          </cell>
          <cell r="BF516" t="str">
            <v>FII - Fundos de Investimento Imobiliário</v>
          </cell>
          <cell r="BG516" t="str">
            <v>-</v>
          </cell>
        </row>
        <row r="517">
          <cell r="G517" t="str">
            <v>FATN12</v>
          </cell>
          <cell r="H517" t="str">
            <v>30567216000102</v>
          </cell>
          <cell r="I517" t="str">
            <v>Tradicional</v>
          </cell>
          <cell r="J517" t="str">
            <v>https://fnet.bm</v>
          </cell>
          <cell r="K517">
            <v>11.475409836000001</v>
          </cell>
          <cell r="L517" t="str">
            <v>-</v>
          </cell>
          <cell r="M517" t="str">
            <v>-</v>
          </cell>
          <cell r="N517">
            <v>0.16561360655999999</v>
          </cell>
          <cell r="O517">
            <v>0</v>
          </cell>
          <cell r="P517">
            <v>45994</v>
          </cell>
          <cell r="Q517" t="str">
            <v>-</v>
          </cell>
          <cell r="R517" t="str">
            <v>-</v>
          </cell>
          <cell r="S517" t="str">
            <v>-</v>
          </cell>
          <cell r="T517" t="str">
            <v>-</v>
          </cell>
          <cell r="U517" t="str">
            <v>-</v>
          </cell>
          <cell r="V517" t="str">
            <v>-</v>
          </cell>
          <cell r="W517" t="str">
            <v>-</v>
          </cell>
          <cell r="X517" t="str">
            <v>-</v>
          </cell>
          <cell r="Y517" t="str">
            <v>-</v>
          </cell>
          <cell r="Z517" t="str">
            <v>-</v>
          </cell>
          <cell r="AA517" t="str">
            <v>-</v>
          </cell>
          <cell r="AB517">
            <v>46022</v>
          </cell>
          <cell r="AC517">
            <v>5239.33</v>
          </cell>
          <cell r="AD517">
            <v>515784.31728000002</v>
          </cell>
          <cell r="AE517" t="str">
            <v>-</v>
          </cell>
          <cell r="AF517" t="str">
            <v>-</v>
          </cell>
          <cell r="AG517" t="str">
            <v>-</v>
          </cell>
          <cell r="AH517" t="str">
            <v>-</v>
          </cell>
          <cell r="AI517">
            <v>0</v>
          </cell>
          <cell r="AJ517" t="str">
            <v>-</v>
          </cell>
          <cell r="AK517" t="str">
            <v>-</v>
          </cell>
          <cell r="AL517" t="str">
            <v>-</v>
          </cell>
          <cell r="AM517" t="str">
            <v>-</v>
          </cell>
          <cell r="AN517" t="str">
            <v>-</v>
          </cell>
          <cell r="AO517" t="str">
            <v>-</v>
          </cell>
          <cell r="AP517" t="str">
            <v>-</v>
          </cell>
          <cell r="AQ517" t="str">
            <v>-</v>
          </cell>
          <cell r="AR517" t="str">
            <v>-</v>
          </cell>
          <cell r="AS517" t="str">
            <v>-</v>
          </cell>
          <cell r="AT517" t="str">
            <v>-</v>
          </cell>
          <cell r="AU517" t="str">
            <v>-</v>
          </cell>
          <cell r="AV517" t="str">
            <v>-</v>
          </cell>
          <cell r="AW517">
            <v>-25</v>
          </cell>
          <cell r="AX517">
            <v>-50</v>
          </cell>
          <cell r="AY517" t="str">
            <v>-</v>
          </cell>
          <cell r="AZ517" t="str">
            <v>-</v>
          </cell>
          <cell r="BA517" t="str">
            <v>-</v>
          </cell>
          <cell r="BB517" t="str">
            <v>-</v>
          </cell>
          <cell r="BC517" t="str">
            <v>-</v>
          </cell>
          <cell r="BD517" t="str">
            <v>-</v>
          </cell>
          <cell r="BE517" t="str">
            <v>Bovespa</v>
          </cell>
          <cell r="BF517" t="str">
            <v>FII - Fundos de Investimento Imobiliário</v>
          </cell>
          <cell r="BG517">
            <v>0</v>
          </cell>
        </row>
        <row r="518">
          <cell r="G518" t="str">
            <v>BRCO12</v>
          </cell>
          <cell r="H518" t="str">
            <v>20748515000181</v>
          </cell>
          <cell r="I518" t="str">
            <v>-</v>
          </cell>
          <cell r="J518" t="str">
            <v>https://fnet.bm</v>
          </cell>
          <cell r="K518">
            <v>0</v>
          </cell>
          <cell r="L518" t="str">
            <v>-</v>
          </cell>
          <cell r="M518" t="str">
            <v>-</v>
          </cell>
          <cell r="N518" t="str">
            <v>-</v>
          </cell>
          <cell r="O518" t="str">
            <v>-</v>
          </cell>
          <cell r="P518" t="str">
            <v>-</v>
          </cell>
          <cell r="Q518" t="str">
            <v>-</v>
          </cell>
          <cell r="R518" t="str">
            <v>-</v>
          </cell>
          <cell r="S518" t="str">
            <v>-</v>
          </cell>
          <cell r="T518" t="str">
            <v>-</v>
          </cell>
          <cell r="U518" t="str">
            <v>-</v>
          </cell>
          <cell r="V518" t="str">
            <v>-</v>
          </cell>
          <cell r="W518" t="str">
            <v>-</v>
          </cell>
          <cell r="X518" t="str">
            <v>-</v>
          </cell>
          <cell r="Y518" t="str">
            <v>-</v>
          </cell>
          <cell r="Z518" t="str">
            <v>-</v>
          </cell>
          <cell r="AA518" t="str">
            <v>-</v>
          </cell>
          <cell r="AB518">
            <v>46022</v>
          </cell>
          <cell r="AC518">
            <v>15905.133</v>
          </cell>
          <cell r="AD518">
            <v>2095693.1065</v>
          </cell>
          <cell r="AE518" t="str">
            <v>-</v>
          </cell>
          <cell r="AF518" t="str">
            <v>-</v>
          </cell>
          <cell r="AG518" t="str">
            <v>-</v>
          </cell>
          <cell r="AH518" t="str">
            <v>-</v>
          </cell>
          <cell r="AI518" t="str">
            <v>-</v>
          </cell>
          <cell r="AJ518" t="str">
            <v>-</v>
          </cell>
          <cell r="AK518" t="str">
            <v>-</v>
          </cell>
          <cell r="AL518" t="str">
            <v>-</v>
          </cell>
          <cell r="AM518" t="str">
            <v>-</v>
          </cell>
          <cell r="AN518" t="str">
            <v>-</v>
          </cell>
          <cell r="AO518" t="str">
            <v>-</v>
          </cell>
          <cell r="AP518" t="str">
            <v>-</v>
          </cell>
          <cell r="AQ518" t="str">
            <v>-</v>
          </cell>
          <cell r="AR518" t="str">
            <v>-</v>
          </cell>
          <cell r="AS518" t="str">
            <v>-</v>
          </cell>
          <cell r="AT518" t="str">
            <v>-</v>
          </cell>
          <cell r="AU518" t="str">
            <v>-</v>
          </cell>
          <cell r="AV518" t="str">
            <v>-</v>
          </cell>
          <cell r="AW518" t="str">
            <v>-</v>
          </cell>
          <cell r="AX518" t="str">
            <v>-</v>
          </cell>
          <cell r="AY518" t="str">
            <v>-</v>
          </cell>
          <cell r="AZ518" t="str">
            <v>-</v>
          </cell>
          <cell r="BA518" t="str">
            <v>-</v>
          </cell>
          <cell r="BB518" t="str">
            <v>-</v>
          </cell>
          <cell r="BC518" t="str">
            <v>-</v>
          </cell>
          <cell r="BD518" t="str">
            <v>-</v>
          </cell>
          <cell r="BE518" t="str">
            <v>Bovespa</v>
          </cell>
          <cell r="BF518" t="str">
            <v>FII - Fundos de Investimento Imobiliário</v>
          </cell>
          <cell r="BG518" t="str">
            <v>-</v>
          </cell>
        </row>
        <row r="519">
          <cell r="G519" t="str">
            <v>BRZD11</v>
          </cell>
          <cell r="H519" t="str">
            <v>55518017000127</v>
          </cell>
          <cell r="I519" t="str">
            <v>-</v>
          </cell>
          <cell r="J519" t="str">
            <v/>
          </cell>
          <cell r="K519">
            <v>0</v>
          </cell>
          <cell r="L519" t="str">
            <v>-</v>
          </cell>
          <cell r="M519" t="str">
            <v>-</v>
          </cell>
          <cell r="N519" t="str">
            <v>-</v>
          </cell>
          <cell r="O519" t="str">
            <v>-</v>
          </cell>
          <cell r="P519" t="str">
            <v>-</v>
          </cell>
          <cell r="Q519" t="str">
            <v>-</v>
          </cell>
          <cell r="R519" t="str">
            <v>-</v>
          </cell>
          <cell r="S519" t="str">
            <v>-</v>
          </cell>
          <cell r="T519" t="str">
            <v>-</v>
          </cell>
          <cell r="U519" t="str">
            <v>-</v>
          </cell>
          <cell r="V519" t="str">
            <v>-</v>
          </cell>
          <cell r="W519" t="str">
            <v>-</v>
          </cell>
          <cell r="X519" t="str">
            <v>-</v>
          </cell>
          <cell r="Y519" t="str">
            <v>-</v>
          </cell>
          <cell r="Z519" t="str">
            <v>-</v>
          </cell>
          <cell r="AA519" t="str">
            <v>-</v>
          </cell>
          <cell r="AB519" t="str">
            <v>-</v>
          </cell>
          <cell r="AC519" t="str">
            <v>-</v>
          </cell>
          <cell r="AD519" t="str">
            <v>-</v>
          </cell>
          <cell r="AE519" t="str">
            <v>-</v>
          </cell>
          <cell r="AF519" t="str">
            <v>-</v>
          </cell>
          <cell r="AG519" t="str">
            <v>-</v>
          </cell>
          <cell r="AH519" t="str">
            <v>-</v>
          </cell>
          <cell r="AI519" t="str">
            <v>-</v>
          </cell>
          <cell r="AJ519" t="str">
            <v>-</v>
          </cell>
          <cell r="AK519" t="str">
            <v>-</v>
          </cell>
          <cell r="AL519" t="str">
            <v>-</v>
          </cell>
          <cell r="AM519" t="str">
            <v>-</v>
          </cell>
          <cell r="AN519" t="str">
            <v>-</v>
          </cell>
          <cell r="AO519" t="str">
            <v>-</v>
          </cell>
          <cell r="AP519" t="str">
            <v>-</v>
          </cell>
          <cell r="AQ519" t="str">
            <v>-</v>
          </cell>
          <cell r="AR519" t="str">
            <v>-</v>
          </cell>
          <cell r="AS519" t="str">
            <v>-</v>
          </cell>
          <cell r="AT519" t="str">
            <v>-</v>
          </cell>
          <cell r="AU519" t="str">
            <v>-</v>
          </cell>
          <cell r="AV519" t="str">
            <v>-</v>
          </cell>
          <cell r="AW519" t="str">
            <v>-</v>
          </cell>
          <cell r="AX519" t="str">
            <v>-</v>
          </cell>
          <cell r="AY519" t="str">
            <v>-</v>
          </cell>
          <cell r="AZ519" t="str">
            <v>-</v>
          </cell>
          <cell r="BA519" t="str">
            <v>-</v>
          </cell>
          <cell r="BB519" t="str">
            <v>-</v>
          </cell>
          <cell r="BC519" t="str">
            <v>-</v>
          </cell>
          <cell r="BD519" t="str">
            <v>-</v>
          </cell>
          <cell r="BE519" t="str">
            <v>Bovespa</v>
          </cell>
          <cell r="BF519" t="str">
            <v>FI INFRA - Fundo Incentivado de Investimento em Infraestrutura</v>
          </cell>
          <cell r="BG519" t="str">
            <v>-</v>
          </cell>
        </row>
        <row r="520">
          <cell r="G520" t="str">
            <v>BTSI12</v>
          </cell>
          <cell r="H520" t="str">
            <v>36930464000144</v>
          </cell>
          <cell r="I520" t="str">
            <v>Tradicional</v>
          </cell>
          <cell r="J520" t="str">
            <v>https://fnet.bm</v>
          </cell>
          <cell r="K520">
            <v>0</v>
          </cell>
          <cell r="L520" t="str">
            <v>-</v>
          </cell>
          <cell r="M520" t="str">
            <v>-</v>
          </cell>
          <cell r="N520" t="str">
            <v>-</v>
          </cell>
          <cell r="O520" t="str">
            <v>-</v>
          </cell>
          <cell r="P520" t="str">
            <v>-</v>
          </cell>
          <cell r="Q520" t="str">
            <v>-</v>
          </cell>
          <cell r="R520" t="str">
            <v>-</v>
          </cell>
          <cell r="S520" t="str">
            <v>-</v>
          </cell>
          <cell r="T520" t="str">
            <v>-</v>
          </cell>
          <cell r="U520" t="str">
            <v>-</v>
          </cell>
          <cell r="V520" t="str">
            <v>-</v>
          </cell>
          <cell r="W520" t="str">
            <v>-</v>
          </cell>
          <cell r="X520" t="str">
            <v>-</v>
          </cell>
          <cell r="Y520" t="str">
            <v>-</v>
          </cell>
          <cell r="Z520" t="str">
            <v>-</v>
          </cell>
          <cell r="AA520" t="str">
            <v>-</v>
          </cell>
          <cell r="AB520">
            <v>46022</v>
          </cell>
          <cell r="AC520">
            <v>6373.9610000000002</v>
          </cell>
          <cell r="AD520">
            <v>787999.29974000005</v>
          </cell>
          <cell r="AE520" t="str">
            <v>-</v>
          </cell>
          <cell r="AF520" t="str">
            <v>-</v>
          </cell>
          <cell r="AG520" t="str">
            <v>-</v>
          </cell>
          <cell r="AH520" t="str">
            <v>-</v>
          </cell>
          <cell r="AI520" t="str">
            <v>-</v>
          </cell>
          <cell r="AJ520" t="str">
            <v>-</v>
          </cell>
          <cell r="AK520" t="str">
            <v>-</v>
          </cell>
          <cell r="AL520" t="str">
            <v>-</v>
          </cell>
          <cell r="AM520" t="str">
            <v>-</v>
          </cell>
          <cell r="AN520" t="str">
            <v>-</v>
          </cell>
          <cell r="AO520" t="str">
            <v>-</v>
          </cell>
          <cell r="AP520" t="str">
            <v>-</v>
          </cell>
          <cell r="AQ520" t="str">
            <v>-</v>
          </cell>
          <cell r="AR520" t="str">
            <v>-</v>
          </cell>
          <cell r="AS520" t="str">
            <v>-</v>
          </cell>
          <cell r="AT520" t="str">
            <v>-</v>
          </cell>
          <cell r="AU520" t="str">
            <v>-</v>
          </cell>
          <cell r="AV520" t="str">
            <v>-</v>
          </cell>
          <cell r="AW520" t="str">
            <v>-</v>
          </cell>
          <cell r="AX520" t="str">
            <v>-</v>
          </cell>
          <cell r="AY520" t="str">
            <v>-</v>
          </cell>
          <cell r="AZ520" t="str">
            <v>-</v>
          </cell>
          <cell r="BA520" t="str">
            <v>-</v>
          </cell>
          <cell r="BB520" t="str">
            <v>-</v>
          </cell>
          <cell r="BC520" t="str">
            <v>-</v>
          </cell>
          <cell r="BD520" t="str">
            <v>-</v>
          </cell>
          <cell r="BE520" t="str">
            <v>Bovespa</v>
          </cell>
          <cell r="BF520" t="str">
            <v>FII - Fundos de Investimento Imobiliário</v>
          </cell>
          <cell r="BG520" t="str">
            <v>-</v>
          </cell>
        </row>
        <row r="521">
          <cell r="G521" t="str">
            <v>CPLG12</v>
          </cell>
          <cell r="H521" t="str">
            <v>52371756000140</v>
          </cell>
          <cell r="I521" t="str">
            <v>Tradicional</v>
          </cell>
          <cell r="J521" t="str">
            <v>https://fnet.bm</v>
          </cell>
          <cell r="K521">
            <v>0</v>
          </cell>
          <cell r="L521" t="str">
            <v>-</v>
          </cell>
          <cell r="M521" t="str">
            <v>-</v>
          </cell>
          <cell r="N521" t="str">
            <v>-</v>
          </cell>
          <cell r="O521" t="str">
            <v>-</v>
          </cell>
          <cell r="P521" t="str">
            <v>-</v>
          </cell>
          <cell r="Q521" t="str">
            <v>-</v>
          </cell>
          <cell r="R521" t="str">
            <v>-</v>
          </cell>
          <cell r="S521" t="str">
            <v>-</v>
          </cell>
          <cell r="T521" t="str">
            <v>-</v>
          </cell>
          <cell r="U521" t="str">
            <v>-</v>
          </cell>
          <cell r="V521" t="str">
            <v>-</v>
          </cell>
          <cell r="W521" t="str">
            <v>-</v>
          </cell>
          <cell r="X521" t="str">
            <v>-</v>
          </cell>
          <cell r="Y521" t="str">
            <v>-</v>
          </cell>
          <cell r="Z521" t="str">
            <v>-</v>
          </cell>
          <cell r="AA521" t="str">
            <v>-</v>
          </cell>
          <cell r="AB521">
            <v>46022</v>
          </cell>
          <cell r="AC521">
            <v>43542.51</v>
          </cell>
          <cell r="AD521">
            <v>482048.14199999999</v>
          </cell>
          <cell r="AE521" t="str">
            <v>-</v>
          </cell>
          <cell r="AF521" t="str">
            <v>-</v>
          </cell>
          <cell r="AG521" t="str">
            <v>-</v>
          </cell>
          <cell r="AH521" t="str">
            <v>-</v>
          </cell>
          <cell r="AI521" t="str">
            <v>-</v>
          </cell>
          <cell r="AJ521" t="str">
            <v>-</v>
          </cell>
          <cell r="AK521" t="str">
            <v>-</v>
          </cell>
          <cell r="AL521" t="str">
            <v>-</v>
          </cell>
          <cell r="AM521" t="str">
            <v>-</v>
          </cell>
          <cell r="AN521" t="str">
            <v>-</v>
          </cell>
          <cell r="AO521" t="str">
            <v>-</v>
          </cell>
          <cell r="AP521" t="str">
            <v>-</v>
          </cell>
          <cell r="AQ521" t="str">
            <v>-</v>
          </cell>
          <cell r="AR521" t="str">
            <v>-</v>
          </cell>
          <cell r="AS521" t="str">
            <v>-</v>
          </cell>
          <cell r="AT521" t="str">
            <v>-</v>
          </cell>
          <cell r="AU521" t="str">
            <v>-</v>
          </cell>
          <cell r="AV521" t="str">
            <v>-</v>
          </cell>
          <cell r="AW521" t="str">
            <v>-</v>
          </cell>
          <cell r="AX521" t="str">
            <v>-</v>
          </cell>
          <cell r="AY521" t="str">
            <v>-</v>
          </cell>
          <cell r="AZ521" t="str">
            <v>-</v>
          </cell>
          <cell r="BA521" t="str">
            <v>-</v>
          </cell>
          <cell r="BB521" t="str">
            <v>-</v>
          </cell>
          <cell r="BC521" t="str">
            <v>-</v>
          </cell>
          <cell r="BD521" t="str">
            <v>-</v>
          </cell>
          <cell r="BE521" t="str">
            <v>Bovespa</v>
          </cell>
          <cell r="BF521" t="str">
            <v>FII - Fundos de Investimento Imobiliário</v>
          </cell>
          <cell r="BG521" t="str">
            <v>-</v>
          </cell>
        </row>
        <row r="522">
          <cell r="G522" t="str">
            <v>CPOF12</v>
          </cell>
          <cell r="H522" t="str">
            <v>48916699000160</v>
          </cell>
          <cell r="I522" t="str">
            <v>Tradicional</v>
          </cell>
          <cell r="J522" t="str">
            <v>https://fnet.bm</v>
          </cell>
          <cell r="K522">
            <v>0</v>
          </cell>
          <cell r="L522" t="str">
            <v>-</v>
          </cell>
          <cell r="M522" t="str">
            <v>-</v>
          </cell>
          <cell r="N522" t="str">
            <v>-</v>
          </cell>
          <cell r="O522" t="str">
            <v>-</v>
          </cell>
          <cell r="P522" t="str">
            <v>-</v>
          </cell>
          <cell r="Q522" t="str">
            <v>-</v>
          </cell>
          <cell r="R522" t="str">
            <v>-</v>
          </cell>
          <cell r="S522" t="str">
            <v>-</v>
          </cell>
          <cell r="T522" t="str">
            <v>-</v>
          </cell>
          <cell r="U522" t="str">
            <v>-</v>
          </cell>
          <cell r="V522" t="str">
            <v>-</v>
          </cell>
          <cell r="W522" t="str">
            <v>-</v>
          </cell>
          <cell r="X522" t="str">
            <v>-</v>
          </cell>
          <cell r="Y522" t="str">
            <v>-</v>
          </cell>
          <cell r="Z522" t="str">
            <v>-</v>
          </cell>
          <cell r="AA522" t="str">
            <v>-</v>
          </cell>
          <cell r="AB522">
            <v>46022</v>
          </cell>
          <cell r="AC522">
            <v>4772.4049999999997</v>
          </cell>
          <cell r="AD522">
            <v>511745.35937000002</v>
          </cell>
          <cell r="AE522" t="str">
            <v>-</v>
          </cell>
          <cell r="AF522" t="str">
            <v>-</v>
          </cell>
          <cell r="AG522" t="str">
            <v>-</v>
          </cell>
          <cell r="AH522" t="str">
            <v>-</v>
          </cell>
          <cell r="AI522" t="str">
            <v>-</v>
          </cell>
          <cell r="AJ522" t="str">
            <v>-</v>
          </cell>
          <cell r="AK522" t="str">
            <v>-</v>
          </cell>
          <cell r="AL522" t="str">
            <v>-</v>
          </cell>
          <cell r="AM522" t="str">
            <v>-</v>
          </cell>
          <cell r="AN522" t="str">
            <v>-</v>
          </cell>
          <cell r="AO522" t="str">
            <v>-</v>
          </cell>
          <cell r="AP522" t="str">
            <v>-</v>
          </cell>
          <cell r="AQ522" t="str">
            <v>-</v>
          </cell>
          <cell r="AR522" t="str">
            <v>-</v>
          </cell>
          <cell r="AS522" t="str">
            <v>-</v>
          </cell>
          <cell r="AT522" t="str">
            <v>-</v>
          </cell>
          <cell r="AU522" t="str">
            <v>-</v>
          </cell>
          <cell r="AV522" t="str">
            <v>-</v>
          </cell>
          <cell r="AW522" t="str">
            <v>-</v>
          </cell>
          <cell r="AX522" t="str">
            <v>-</v>
          </cell>
          <cell r="AY522" t="str">
            <v>-</v>
          </cell>
          <cell r="AZ522" t="str">
            <v>-</v>
          </cell>
          <cell r="BA522" t="str">
            <v>-</v>
          </cell>
          <cell r="BB522" t="str">
            <v>-</v>
          </cell>
          <cell r="BC522" t="str">
            <v>-</v>
          </cell>
          <cell r="BD522" t="str">
            <v>-</v>
          </cell>
          <cell r="BE522" t="str">
            <v>Bovespa</v>
          </cell>
          <cell r="BF522" t="str">
            <v>FII - Fundos de Investimento Imobiliário</v>
          </cell>
          <cell r="BG522" t="str">
            <v>-</v>
          </cell>
        </row>
        <row r="523">
          <cell r="G523" t="str">
            <v>CPTS12</v>
          </cell>
          <cell r="H523" t="str">
            <v>18979895000113</v>
          </cell>
          <cell r="I523" t="str">
            <v>-</v>
          </cell>
          <cell r="J523" t="str">
            <v>https://fnet.bm</v>
          </cell>
          <cell r="K523">
            <v>0</v>
          </cell>
          <cell r="L523" t="str">
            <v>-</v>
          </cell>
          <cell r="M523" t="str">
            <v>-</v>
          </cell>
          <cell r="N523" t="str">
            <v>-</v>
          </cell>
          <cell r="O523" t="str">
            <v>-</v>
          </cell>
          <cell r="P523" t="str">
            <v>-</v>
          </cell>
          <cell r="Q523" t="str">
            <v>-</v>
          </cell>
          <cell r="R523" t="str">
            <v>-</v>
          </cell>
          <cell r="S523" t="str">
            <v>-</v>
          </cell>
          <cell r="T523" t="str">
            <v>-</v>
          </cell>
          <cell r="U523" t="str">
            <v>-</v>
          </cell>
          <cell r="V523" t="str">
            <v>-</v>
          </cell>
          <cell r="W523" t="str">
            <v>-</v>
          </cell>
          <cell r="X523" t="str">
            <v>-</v>
          </cell>
          <cell r="Y523" t="str">
            <v>-</v>
          </cell>
          <cell r="Z523" t="str">
            <v>-</v>
          </cell>
          <cell r="AA523" t="str">
            <v>-</v>
          </cell>
          <cell r="AB523">
            <v>46022</v>
          </cell>
          <cell r="AC523">
            <v>348245.94699999999</v>
          </cell>
          <cell r="AD523">
            <v>3197097.1046000002</v>
          </cell>
          <cell r="AE523" t="str">
            <v>-</v>
          </cell>
          <cell r="AF523" t="str">
            <v>-</v>
          </cell>
          <cell r="AG523" t="str">
            <v>-</v>
          </cell>
          <cell r="AH523" t="str">
            <v>-</v>
          </cell>
          <cell r="AI523" t="str">
            <v>-</v>
          </cell>
          <cell r="AJ523" t="str">
            <v>-</v>
          </cell>
          <cell r="AK523" t="str">
            <v>-</v>
          </cell>
          <cell r="AL523" t="str">
            <v>-</v>
          </cell>
          <cell r="AM523" t="str">
            <v>-</v>
          </cell>
          <cell r="AN523" t="str">
            <v>-</v>
          </cell>
          <cell r="AO523" t="str">
            <v>-</v>
          </cell>
          <cell r="AP523" t="str">
            <v>-</v>
          </cell>
          <cell r="AQ523" t="str">
            <v>-</v>
          </cell>
          <cell r="AR523" t="str">
            <v>-</v>
          </cell>
          <cell r="AS523" t="str">
            <v>-</v>
          </cell>
          <cell r="AT523" t="str">
            <v>-</v>
          </cell>
          <cell r="AU523" t="str">
            <v>-</v>
          </cell>
          <cell r="AV523" t="str">
            <v>-</v>
          </cell>
          <cell r="AW523" t="str">
            <v>-</v>
          </cell>
          <cell r="AX523" t="str">
            <v>-</v>
          </cell>
          <cell r="AY523" t="str">
            <v>-</v>
          </cell>
          <cell r="AZ523" t="str">
            <v>-</v>
          </cell>
          <cell r="BA523" t="str">
            <v>-</v>
          </cell>
          <cell r="BB523" t="str">
            <v>-</v>
          </cell>
          <cell r="BC523" t="str">
            <v>-</v>
          </cell>
          <cell r="BD523" t="str">
            <v>-</v>
          </cell>
          <cell r="BE523" t="str">
            <v>Bovespa</v>
          </cell>
          <cell r="BF523" t="str">
            <v>FII - Fundos de Investimento Imobiliário</v>
          </cell>
          <cell r="BG523" t="str">
            <v>-</v>
          </cell>
        </row>
        <row r="524">
          <cell r="G524" t="str">
            <v>IBBP12</v>
          </cell>
          <cell r="H524" t="str">
            <v>52551605000174</v>
          </cell>
          <cell r="I524" t="str">
            <v>Tradicional</v>
          </cell>
          <cell r="J524" t="str">
            <v>https://fnet.bm</v>
          </cell>
          <cell r="K524">
            <v>0</v>
          </cell>
          <cell r="L524" t="str">
            <v>-</v>
          </cell>
          <cell r="M524" t="str">
            <v>-</v>
          </cell>
          <cell r="N524" t="str">
            <v>-</v>
          </cell>
          <cell r="O524" t="str">
            <v>-</v>
          </cell>
          <cell r="P524" t="str">
            <v>-</v>
          </cell>
          <cell r="Q524" t="str">
            <v>-</v>
          </cell>
          <cell r="R524" t="str">
            <v>-</v>
          </cell>
          <cell r="S524" t="str">
            <v>-</v>
          </cell>
          <cell r="T524" t="str">
            <v>-</v>
          </cell>
          <cell r="U524" t="str">
            <v>-</v>
          </cell>
          <cell r="V524" t="str">
            <v>-</v>
          </cell>
          <cell r="W524" t="str">
            <v>-</v>
          </cell>
          <cell r="X524" t="str">
            <v>-</v>
          </cell>
          <cell r="Y524" t="str">
            <v>-</v>
          </cell>
          <cell r="Z524" t="str">
            <v>-</v>
          </cell>
          <cell r="AA524" t="str">
            <v>-</v>
          </cell>
          <cell r="AB524">
            <v>46022</v>
          </cell>
          <cell r="AC524">
            <v>40720.580520000003</v>
          </cell>
          <cell r="AD524">
            <v>512312.80956999998</v>
          </cell>
          <cell r="AE524" t="str">
            <v>-</v>
          </cell>
          <cell r="AF524" t="str">
            <v>-</v>
          </cell>
          <cell r="AG524" t="str">
            <v>-</v>
          </cell>
          <cell r="AH524" t="str">
            <v>-</v>
          </cell>
          <cell r="AI524" t="str">
            <v>-</v>
          </cell>
          <cell r="AJ524" t="str">
            <v>-</v>
          </cell>
          <cell r="AK524" t="str">
            <v>-</v>
          </cell>
          <cell r="AL524" t="str">
            <v>-</v>
          </cell>
          <cell r="AM524" t="str">
            <v>-</v>
          </cell>
          <cell r="AN524" t="str">
            <v>-</v>
          </cell>
          <cell r="AO524" t="str">
            <v>-</v>
          </cell>
          <cell r="AP524" t="str">
            <v>-</v>
          </cell>
          <cell r="AQ524" t="str">
            <v>-</v>
          </cell>
          <cell r="AR524" t="str">
            <v>-</v>
          </cell>
          <cell r="AS524" t="str">
            <v>-</v>
          </cell>
          <cell r="AT524" t="str">
            <v>-</v>
          </cell>
          <cell r="AU524" t="str">
            <v>-</v>
          </cell>
          <cell r="AV524" t="str">
            <v>-</v>
          </cell>
          <cell r="AW524" t="str">
            <v>-</v>
          </cell>
          <cell r="AX524" t="str">
            <v>-</v>
          </cell>
          <cell r="AY524" t="str">
            <v>-</v>
          </cell>
          <cell r="AZ524" t="str">
            <v>-</v>
          </cell>
          <cell r="BA524" t="str">
            <v>-</v>
          </cell>
          <cell r="BB524" t="str">
            <v>-</v>
          </cell>
          <cell r="BC524" t="str">
            <v>-</v>
          </cell>
          <cell r="BD524" t="str">
            <v>-</v>
          </cell>
          <cell r="BE524" t="str">
            <v>Bovespa</v>
          </cell>
          <cell r="BF524" t="str">
            <v>FII - Fundos de Investimento Imobiliário</v>
          </cell>
          <cell r="BG524" t="str">
            <v>-</v>
          </cell>
        </row>
        <row r="525">
          <cell r="G525" t="str">
            <v>CACR12</v>
          </cell>
          <cell r="H525" t="str">
            <v>32065364000146</v>
          </cell>
          <cell r="I525" t="str">
            <v>-</v>
          </cell>
          <cell r="J525" t="str">
            <v>https://fnet.bm</v>
          </cell>
          <cell r="K525">
            <v>0</v>
          </cell>
          <cell r="L525" t="str">
            <v>-</v>
          </cell>
          <cell r="M525" t="str">
            <v>-</v>
          </cell>
          <cell r="N525" t="str">
            <v>-</v>
          </cell>
          <cell r="O525" t="str">
            <v>-</v>
          </cell>
          <cell r="P525" t="str">
            <v>-</v>
          </cell>
          <cell r="Q525" t="str">
            <v>-</v>
          </cell>
          <cell r="R525" t="str">
            <v>-</v>
          </cell>
          <cell r="S525" t="str">
            <v>-</v>
          </cell>
          <cell r="T525" t="str">
            <v>-</v>
          </cell>
          <cell r="U525" t="str">
            <v>-</v>
          </cell>
          <cell r="V525" t="str">
            <v>-</v>
          </cell>
          <cell r="W525" t="str">
            <v>-</v>
          </cell>
          <cell r="X525" t="str">
            <v>-</v>
          </cell>
          <cell r="Y525" t="str">
            <v>-</v>
          </cell>
          <cell r="Z525" t="str">
            <v>-</v>
          </cell>
          <cell r="AA525" t="str">
            <v>-</v>
          </cell>
          <cell r="AB525">
            <v>46022</v>
          </cell>
          <cell r="AC525">
            <v>4836.3239999999996</v>
          </cell>
          <cell r="AD525">
            <v>361412.80518999998</v>
          </cell>
          <cell r="AE525" t="str">
            <v>-</v>
          </cell>
          <cell r="AF525" t="str">
            <v>-</v>
          </cell>
          <cell r="AG525" t="str">
            <v>-</v>
          </cell>
          <cell r="AH525" t="str">
            <v>-</v>
          </cell>
          <cell r="AI525" t="str">
            <v>-</v>
          </cell>
          <cell r="AJ525" t="str">
            <v>-</v>
          </cell>
          <cell r="AK525" t="str">
            <v>-</v>
          </cell>
          <cell r="AL525" t="str">
            <v>-</v>
          </cell>
          <cell r="AM525" t="str">
            <v>-</v>
          </cell>
          <cell r="AN525" t="str">
            <v>-</v>
          </cell>
          <cell r="AO525" t="str">
            <v>-</v>
          </cell>
          <cell r="AP525" t="str">
            <v>-</v>
          </cell>
          <cell r="AQ525" t="str">
            <v>-</v>
          </cell>
          <cell r="AR525" t="str">
            <v>-</v>
          </cell>
          <cell r="AS525" t="str">
            <v>-</v>
          </cell>
          <cell r="AT525" t="str">
            <v>-</v>
          </cell>
          <cell r="AU525" t="str">
            <v>-</v>
          </cell>
          <cell r="AV525" t="str">
            <v>-</v>
          </cell>
          <cell r="AW525" t="str">
            <v>-</v>
          </cell>
          <cell r="AX525" t="str">
            <v>-</v>
          </cell>
          <cell r="AY525" t="str">
            <v>-</v>
          </cell>
          <cell r="AZ525" t="str">
            <v>-</v>
          </cell>
          <cell r="BA525" t="str">
            <v>-</v>
          </cell>
          <cell r="BB525" t="str">
            <v>-</v>
          </cell>
          <cell r="BC525" t="str">
            <v>-</v>
          </cell>
          <cell r="BD525" t="str">
            <v>-</v>
          </cell>
          <cell r="BE525" t="str">
            <v>Bovespa</v>
          </cell>
          <cell r="BF525" t="str">
            <v>FII - Fundos de Investimento Imobiliário</v>
          </cell>
          <cell r="BG525" t="str">
            <v>-</v>
          </cell>
        </row>
        <row r="526">
          <cell r="G526" t="str">
            <v>AFHI12</v>
          </cell>
          <cell r="H526" t="str">
            <v>36642293000158</v>
          </cell>
          <cell r="I526" t="str">
            <v>-</v>
          </cell>
          <cell r="J526" t="str">
            <v>https://fnet.bm</v>
          </cell>
          <cell r="K526">
            <v>0</v>
          </cell>
          <cell r="L526" t="str">
            <v>-</v>
          </cell>
          <cell r="M526" t="str">
            <v>-</v>
          </cell>
          <cell r="N526" t="str">
            <v>-</v>
          </cell>
          <cell r="O526" t="str">
            <v>-</v>
          </cell>
          <cell r="P526" t="str">
            <v>-</v>
          </cell>
          <cell r="Q526" t="str">
            <v>-</v>
          </cell>
          <cell r="R526" t="str">
            <v>-</v>
          </cell>
          <cell r="S526" t="str">
            <v>-</v>
          </cell>
          <cell r="T526" t="str">
            <v>-</v>
          </cell>
          <cell r="U526" t="str">
            <v>-</v>
          </cell>
          <cell r="V526" t="str">
            <v>-</v>
          </cell>
          <cell r="W526" t="str">
            <v>-</v>
          </cell>
          <cell r="X526" t="str">
            <v>-</v>
          </cell>
          <cell r="Y526" t="str">
            <v>-</v>
          </cell>
          <cell r="Z526" t="str">
            <v>-</v>
          </cell>
          <cell r="AA526" t="str">
            <v>-</v>
          </cell>
          <cell r="AB526">
            <v>46022</v>
          </cell>
          <cell r="AC526">
            <v>4789.2430000000004</v>
          </cell>
          <cell r="AD526">
            <v>452869.78870999999</v>
          </cell>
          <cell r="AE526" t="str">
            <v>-</v>
          </cell>
          <cell r="AF526" t="str">
            <v>-</v>
          </cell>
          <cell r="AG526" t="str">
            <v>-</v>
          </cell>
          <cell r="AH526" t="str">
            <v>-</v>
          </cell>
          <cell r="AI526" t="str">
            <v>-</v>
          </cell>
          <cell r="AJ526" t="str">
            <v>-</v>
          </cell>
          <cell r="AK526" t="str">
            <v>-</v>
          </cell>
          <cell r="AL526" t="str">
            <v>-</v>
          </cell>
          <cell r="AM526" t="str">
            <v>-</v>
          </cell>
          <cell r="AN526" t="str">
            <v>-</v>
          </cell>
          <cell r="AO526" t="str">
            <v>-</v>
          </cell>
          <cell r="AP526" t="str">
            <v>-</v>
          </cell>
          <cell r="AQ526" t="str">
            <v>-</v>
          </cell>
          <cell r="AR526" t="str">
            <v>-</v>
          </cell>
          <cell r="AS526" t="str">
            <v>-</v>
          </cell>
          <cell r="AT526" t="str">
            <v>-</v>
          </cell>
          <cell r="AU526" t="str">
            <v>-</v>
          </cell>
          <cell r="AV526" t="str">
            <v>-</v>
          </cell>
          <cell r="AW526" t="str">
            <v>-</v>
          </cell>
          <cell r="AX526" t="str">
            <v>-</v>
          </cell>
          <cell r="AY526" t="str">
            <v>-</v>
          </cell>
          <cell r="AZ526" t="str">
            <v>-</v>
          </cell>
          <cell r="BA526" t="str">
            <v>-</v>
          </cell>
          <cell r="BB526" t="str">
            <v>-</v>
          </cell>
          <cell r="BC526" t="str">
            <v>-</v>
          </cell>
          <cell r="BD526" t="str">
            <v>-</v>
          </cell>
          <cell r="BE526" t="str">
            <v>Bovespa</v>
          </cell>
          <cell r="BF526" t="str">
            <v>FII - Fundos de Investimento Imobiliário</v>
          </cell>
          <cell r="BG526" t="str">
            <v>-</v>
          </cell>
        </row>
        <row r="527">
          <cell r="G527" t="str">
            <v>ALZC12</v>
          </cell>
          <cell r="H527" t="str">
            <v>40011324000140</v>
          </cell>
          <cell r="I527" t="str">
            <v>Tradicional</v>
          </cell>
          <cell r="J527" t="str">
            <v>https://fnet.bm</v>
          </cell>
          <cell r="K527">
            <v>0</v>
          </cell>
          <cell r="L527" t="str">
            <v>-</v>
          </cell>
          <cell r="M527" t="str">
            <v>-</v>
          </cell>
          <cell r="N527" t="str">
            <v>-</v>
          </cell>
          <cell r="O527" t="str">
            <v>-</v>
          </cell>
          <cell r="P527" t="str">
            <v>-</v>
          </cell>
          <cell r="Q527" t="str">
            <v>-</v>
          </cell>
          <cell r="R527" t="str">
            <v>-</v>
          </cell>
          <cell r="S527" t="str">
            <v>-</v>
          </cell>
          <cell r="T527" t="str">
            <v>-</v>
          </cell>
          <cell r="U527" t="str">
            <v>-</v>
          </cell>
          <cell r="V527" t="str">
            <v>-</v>
          </cell>
          <cell r="W527" t="str">
            <v>-</v>
          </cell>
          <cell r="X527" t="str">
            <v>-</v>
          </cell>
          <cell r="Y527" t="str">
            <v>-</v>
          </cell>
          <cell r="Z527" t="str">
            <v>-</v>
          </cell>
          <cell r="AA527" t="str">
            <v>-</v>
          </cell>
          <cell r="AB527">
            <v>46022</v>
          </cell>
          <cell r="AC527">
            <v>19772.485000000001</v>
          </cell>
          <cell r="AD527">
            <v>185921.83129999999</v>
          </cell>
          <cell r="AE527" t="str">
            <v>-</v>
          </cell>
          <cell r="AF527" t="str">
            <v>-</v>
          </cell>
          <cell r="AG527" t="str">
            <v>-</v>
          </cell>
          <cell r="AH527" t="str">
            <v>-</v>
          </cell>
          <cell r="AI527" t="str">
            <v>-</v>
          </cell>
          <cell r="AJ527" t="str">
            <v>-</v>
          </cell>
          <cell r="AK527" t="str">
            <v>-</v>
          </cell>
          <cell r="AL527" t="str">
            <v>-</v>
          </cell>
          <cell r="AM527" t="str">
            <v>-</v>
          </cell>
          <cell r="AN527" t="str">
            <v>-</v>
          </cell>
          <cell r="AO527" t="str">
            <v>-</v>
          </cell>
          <cell r="AP527" t="str">
            <v>-</v>
          </cell>
          <cell r="AQ527" t="str">
            <v>-</v>
          </cell>
          <cell r="AR527" t="str">
            <v>-</v>
          </cell>
          <cell r="AS527" t="str">
            <v>-</v>
          </cell>
          <cell r="AT527" t="str">
            <v>-</v>
          </cell>
          <cell r="AU527" t="str">
            <v>-</v>
          </cell>
          <cell r="AV527" t="str">
            <v>-</v>
          </cell>
          <cell r="AW527" t="str">
            <v>-</v>
          </cell>
          <cell r="AX527" t="str">
            <v>-</v>
          </cell>
          <cell r="AY527" t="str">
            <v>-</v>
          </cell>
          <cell r="AZ527" t="str">
            <v>-</v>
          </cell>
          <cell r="BA527" t="str">
            <v>-</v>
          </cell>
          <cell r="BB527" t="str">
            <v>-</v>
          </cell>
          <cell r="BC527" t="str">
            <v>-</v>
          </cell>
          <cell r="BD527" t="str">
            <v>-</v>
          </cell>
          <cell r="BE527" t="str">
            <v>Bovespa</v>
          </cell>
          <cell r="BF527" t="str">
            <v>FII - Fundos de Investimento Imobiliário</v>
          </cell>
          <cell r="BG527" t="str">
            <v>-</v>
          </cell>
        </row>
        <row r="528">
          <cell r="G528" t="str">
            <v>ALZR12</v>
          </cell>
          <cell r="H528" t="str">
            <v>28737771000185</v>
          </cell>
          <cell r="I528" t="str">
            <v>-</v>
          </cell>
          <cell r="J528" t="str">
            <v>https://fnet.bm</v>
          </cell>
          <cell r="K528">
            <v>0</v>
          </cell>
          <cell r="L528" t="str">
            <v>-</v>
          </cell>
          <cell r="M528" t="str">
            <v>-</v>
          </cell>
          <cell r="N528" t="str">
            <v>-</v>
          </cell>
          <cell r="O528" t="str">
            <v>-</v>
          </cell>
          <cell r="P528" t="str">
            <v>-</v>
          </cell>
          <cell r="Q528" t="str">
            <v>-</v>
          </cell>
          <cell r="R528" t="str">
            <v>-</v>
          </cell>
          <cell r="S528" t="str">
            <v>-</v>
          </cell>
          <cell r="T528" t="str">
            <v>-</v>
          </cell>
          <cell r="U528" t="str">
            <v>-</v>
          </cell>
          <cell r="V528" t="str">
            <v>-</v>
          </cell>
          <cell r="W528" t="str">
            <v>-</v>
          </cell>
          <cell r="X528" t="str">
            <v>-</v>
          </cell>
          <cell r="Y528" t="str">
            <v>-</v>
          </cell>
          <cell r="Z528" t="str">
            <v>-</v>
          </cell>
          <cell r="AA528" t="str">
            <v>-</v>
          </cell>
          <cell r="AB528">
            <v>46022</v>
          </cell>
          <cell r="AC528">
            <v>172266.25</v>
          </cell>
          <cell r="AD528">
            <v>1300935.9182</v>
          </cell>
          <cell r="AE528" t="str">
            <v>-</v>
          </cell>
          <cell r="AF528" t="str">
            <v>-</v>
          </cell>
          <cell r="AG528" t="str">
            <v>-</v>
          </cell>
          <cell r="AH528" t="str">
            <v>-</v>
          </cell>
          <cell r="AI528" t="str">
            <v>-</v>
          </cell>
          <cell r="AJ528" t="str">
            <v>-</v>
          </cell>
          <cell r="AK528" t="str">
            <v>-</v>
          </cell>
          <cell r="AL528" t="str">
            <v>-</v>
          </cell>
          <cell r="AM528" t="str">
            <v>-</v>
          </cell>
          <cell r="AN528" t="str">
            <v>-</v>
          </cell>
          <cell r="AO528" t="str">
            <v>-</v>
          </cell>
          <cell r="AP528" t="str">
            <v>-</v>
          </cell>
          <cell r="AQ528" t="str">
            <v>-</v>
          </cell>
          <cell r="AR528" t="str">
            <v>-</v>
          </cell>
          <cell r="AS528" t="str">
            <v>-</v>
          </cell>
          <cell r="AT528" t="str">
            <v>-</v>
          </cell>
          <cell r="AU528" t="str">
            <v>-</v>
          </cell>
          <cell r="AV528" t="str">
            <v>-</v>
          </cell>
          <cell r="AW528" t="str">
            <v>-</v>
          </cell>
          <cell r="AX528" t="str">
            <v>-</v>
          </cell>
          <cell r="AY528" t="str">
            <v>-</v>
          </cell>
          <cell r="AZ528" t="str">
            <v>-</v>
          </cell>
          <cell r="BA528" t="str">
            <v>-</v>
          </cell>
          <cell r="BB528" t="str">
            <v>-</v>
          </cell>
          <cell r="BC528" t="str">
            <v>-</v>
          </cell>
          <cell r="BD528" t="str">
            <v>-</v>
          </cell>
          <cell r="BE528" t="str">
            <v>Bovespa</v>
          </cell>
          <cell r="BF528" t="str">
            <v>FII - Fundos de Investimento Imobiliário</v>
          </cell>
          <cell r="BG528" t="str">
            <v>-</v>
          </cell>
        </row>
        <row r="529">
          <cell r="G529" t="str">
            <v>AURB12</v>
          </cell>
          <cell r="H529" t="str">
            <v>41076823000188</v>
          </cell>
          <cell r="I529" t="str">
            <v>-</v>
          </cell>
          <cell r="J529" t="str">
            <v>https://fnet.bm</v>
          </cell>
          <cell r="K529">
            <v>0</v>
          </cell>
          <cell r="L529" t="str">
            <v>-</v>
          </cell>
          <cell r="M529" t="str">
            <v>-</v>
          </cell>
          <cell r="N529" t="str">
            <v>-</v>
          </cell>
          <cell r="O529" t="str">
            <v>-</v>
          </cell>
          <cell r="P529" t="str">
            <v>-</v>
          </cell>
          <cell r="Q529" t="str">
            <v>-</v>
          </cell>
          <cell r="R529" t="str">
            <v>-</v>
          </cell>
          <cell r="S529" t="str">
            <v>-</v>
          </cell>
          <cell r="T529" t="str">
            <v>-</v>
          </cell>
          <cell r="U529" t="str">
            <v>-</v>
          </cell>
          <cell r="V529" t="str">
            <v>-</v>
          </cell>
          <cell r="W529" t="str">
            <v>-</v>
          </cell>
          <cell r="X529" t="str">
            <v>-</v>
          </cell>
          <cell r="Y529" t="str">
            <v>-</v>
          </cell>
          <cell r="Z529" t="str">
            <v>-</v>
          </cell>
          <cell r="AA529" t="str">
            <v>-</v>
          </cell>
          <cell r="AB529">
            <v>46022</v>
          </cell>
          <cell r="AC529">
            <v>1085.78</v>
          </cell>
          <cell r="AD529">
            <v>88000.869640000004</v>
          </cell>
          <cell r="AE529" t="str">
            <v>-</v>
          </cell>
          <cell r="AF529" t="str">
            <v>-</v>
          </cell>
          <cell r="AG529" t="str">
            <v>-</v>
          </cell>
          <cell r="AH529" t="str">
            <v>-</v>
          </cell>
          <cell r="AI529" t="str">
            <v>-</v>
          </cell>
          <cell r="AJ529" t="str">
            <v>-</v>
          </cell>
          <cell r="AK529" t="str">
            <v>-</v>
          </cell>
          <cell r="AL529" t="str">
            <v>-</v>
          </cell>
          <cell r="AM529" t="str">
            <v>-</v>
          </cell>
          <cell r="AN529" t="str">
            <v>-</v>
          </cell>
          <cell r="AO529" t="str">
            <v>-</v>
          </cell>
          <cell r="AP529" t="str">
            <v>-</v>
          </cell>
          <cell r="AQ529" t="str">
            <v>-</v>
          </cell>
          <cell r="AR529" t="str">
            <v>-</v>
          </cell>
          <cell r="AS529" t="str">
            <v>-</v>
          </cell>
          <cell r="AT529" t="str">
            <v>-</v>
          </cell>
          <cell r="AU529" t="str">
            <v>-</v>
          </cell>
          <cell r="AV529" t="str">
            <v>-</v>
          </cell>
          <cell r="AW529" t="str">
            <v>-</v>
          </cell>
          <cell r="AX529" t="str">
            <v>-</v>
          </cell>
          <cell r="AY529" t="str">
            <v>-</v>
          </cell>
          <cell r="AZ529" t="str">
            <v>-</v>
          </cell>
          <cell r="BA529" t="str">
            <v>-</v>
          </cell>
          <cell r="BB529" t="str">
            <v>-</v>
          </cell>
          <cell r="BC529" t="str">
            <v>-</v>
          </cell>
          <cell r="BD529" t="str">
            <v>-</v>
          </cell>
          <cell r="BE529" t="str">
            <v>Bovespa</v>
          </cell>
          <cell r="BF529" t="str">
            <v>FII - Fundos de Investimento Imobiliário</v>
          </cell>
          <cell r="BG529" t="str">
            <v>-</v>
          </cell>
        </row>
        <row r="530">
          <cell r="G530" t="str">
            <v>APXM12</v>
          </cell>
          <cell r="H530" t="str">
            <v>43010485000107</v>
          </cell>
          <cell r="I530" t="str">
            <v>Tradicional</v>
          </cell>
          <cell r="J530" t="str">
            <v>https://fnet.bm</v>
          </cell>
          <cell r="K530">
            <v>0</v>
          </cell>
          <cell r="L530" t="str">
            <v>-</v>
          </cell>
          <cell r="M530" t="str">
            <v>-</v>
          </cell>
          <cell r="N530" t="str">
            <v>-</v>
          </cell>
          <cell r="O530" t="str">
            <v>-</v>
          </cell>
          <cell r="P530" t="str">
            <v>-</v>
          </cell>
          <cell r="Q530" t="str">
            <v>-</v>
          </cell>
          <cell r="R530" t="str">
            <v>-</v>
          </cell>
          <cell r="S530" t="str">
            <v>-</v>
          </cell>
          <cell r="T530" t="str">
            <v>-</v>
          </cell>
          <cell r="U530" t="str">
            <v>-</v>
          </cell>
          <cell r="V530" t="str">
            <v>-</v>
          </cell>
          <cell r="W530" t="str">
            <v>-</v>
          </cell>
          <cell r="X530" t="str">
            <v>-</v>
          </cell>
          <cell r="Y530" t="str">
            <v>-</v>
          </cell>
          <cell r="Z530" t="str">
            <v>-</v>
          </cell>
          <cell r="AA530" t="str">
            <v>-</v>
          </cell>
          <cell r="AB530">
            <v>46022</v>
          </cell>
          <cell r="AC530">
            <v>2829.1419999999998</v>
          </cell>
          <cell r="AD530">
            <v>349842.19357</v>
          </cell>
          <cell r="AE530" t="str">
            <v>-</v>
          </cell>
          <cell r="AF530" t="str">
            <v>-</v>
          </cell>
          <cell r="AG530" t="str">
            <v>-</v>
          </cell>
          <cell r="AH530" t="str">
            <v>-</v>
          </cell>
          <cell r="AI530" t="str">
            <v>-</v>
          </cell>
          <cell r="AJ530" t="str">
            <v>-</v>
          </cell>
          <cell r="AK530" t="str">
            <v>-</v>
          </cell>
          <cell r="AL530" t="str">
            <v>-</v>
          </cell>
          <cell r="AM530" t="str">
            <v>-</v>
          </cell>
          <cell r="AN530" t="str">
            <v>-</v>
          </cell>
          <cell r="AO530" t="str">
            <v>-</v>
          </cell>
          <cell r="AP530" t="str">
            <v>-</v>
          </cell>
          <cell r="AQ530" t="str">
            <v>-</v>
          </cell>
          <cell r="AR530" t="str">
            <v>-</v>
          </cell>
          <cell r="AS530" t="str">
            <v>-</v>
          </cell>
          <cell r="AT530" t="str">
            <v>-</v>
          </cell>
          <cell r="AU530" t="str">
            <v>-</v>
          </cell>
          <cell r="AV530" t="str">
            <v>-</v>
          </cell>
          <cell r="AW530" t="str">
            <v>-</v>
          </cell>
          <cell r="AX530" t="str">
            <v>-</v>
          </cell>
          <cell r="AY530" t="str">
            <v>-</v>
          </cell>
          <cell r="AZ530" t="str">
            <v>-</v>
          </cell>
          <cell r="BA530" t="str">
            <v>-</v>
          </cell>
          <cell r="BB530" t="str">
            <v>-</v>
          </cell>
          <cell r="BC530" t="str">
            <v>-</v>
          </cell>
          <cell r="BD530" t="str">
            <v>-</v>
          </cell>
          <cell r="BE530" t="str">
            <v>Bovespa</v>
          </cell>
          <cell r="BF530" t="str">
            <v>FII - Fundos de Investimento Imobiliário</v>
          </cell>
          <cell r="BG530" t="str">
            <v>-</v>
          </cell>
        </row>
        <row r="531">
          <cell r="G531" t="str">
            <v>BLMG12</v>
          </cell>
          <cell r="H531" t="str">
            <v>34081637000171</v>
          </cell>
          <cell r="I531" t="str">
            <v>Tradicional</v>
          </cell>
          <cell r="J531" t="str">
            <v>https://fnet.bm</v>
          </cell>
          <cell r="K531">
            <v>0</v>
          </cell>
          <cell r="L531" t="str">
            <v>-</v>
          </cell>
          <cell r="M531" t="str">
            <v>-</v>
          </cell>
          <cell r="N531" t="str">
            <v>-</v>
          </cell>
          <cell r="O531" t="str">
            <v>-</v>
          </cell>
          <cell r="P531" t="str">
            <v>-</v>
          </cell>
          <cell r="Q531" t="str">
            <v>-</v>
          </cell>
          <cell r="R531" t="str">
            <v>-</v>
          </cell>
          <cell r="S531" t="str">
            <v>-</v>
          </cell>
          <cell r="T531" t="str">
            <v>-</v>
          </cell>
          <cell r="U531" t="str">
            <v>-</v>
          </cell>
          <cell r="V531" t="str">
            <v>-</v>
          </cell>
          <cell r="W531" t="str">
            <v>-</v>
          </cell>
          <cell r="X531" t="str">
            <v>-</v>
          </cell>
          <cell r="Y531" t="str">
            <v>-</v>
          </cell>
          <cell r="Z531" t="str">
            <v>-</v>
          </cell>
          <cell r="AA531" t="str">
            <v>-</v>
          </cell>
          <cell r="AB531">
            <v>46022</v>
          </cell>
          <cell r="AC531">
            <v>4674.5479999999998</v>
          </cell>
          <cell r="AD531">
            <v>228329.78083999999</v>
          </cell>
          <cell r="AE531" t="str">
            <v>-</v>
          </cell>
          <cell r="AF531" t="str">
            <v>-</v>
          </cell>
          <cell r="AG531" t="str">
            <v>-</v>
          </cell>
          <cell r="AH531" t="str">
            <v>-</v>
          </cell>
          <cell r="AI531" t="str">
            <v>-</v>
          </cell>
          <cell r="AJ531" t="str">
            <v>-</v>
          </cell>
          <cell r="AK531" t="str">
            <v>-</v>
          </cell>
          <cell r="AL531" t="str">
            <v>-</v>
          </cell>
          <cell r="AM531" t="str">
            <v>-</v>
          </cell>
          <cell r="AN531" t="str">
            <v>-</v>
          </cell>
          <cell r="AO531" t="str">
            <v>-</v>
          </cell>
          <cell r="AP531" t="str">
            <v>-</v>
          </cell>
          <cell r="AQ531" t="str">
            <v>-</v>
          </cell>
          <cell r="AR531" t="str">
            <v>-</v>
          </cell>
          <cell r="AS531" t="str">
            <v>-</v>
          </cell>
          <cell r="AT531" t="str">
            <v>-</v>
          </cell>
          <cell r="AU531" t="str">
            <v>-</v>
          </cell>
          <cell r="AV531" t="str">
            <v>-</v>
          </cell>
          <cell r="AW531" t="str">
            <v>-</v>
          </cell>
          <cell r="AX531" t="str">
            <v>-</v>
          </cell>
          <cell r="AY531" t="str">
            <v>-</v>
          </cell>
          <cell r="AZ531" t="str">
            <v>-</v>
          </cell>
          <cell r="BA531" t="str">
            <v>-</v>
          </cell>
          <cell r="BB531" t="str">
            <v>-</v>
          </cell>
          <cell r="BC531" t="str">
            <v>-</v>
          </cell>
          <cell r="BD531" t="str">
            <v>-</v>
          </cell>
          <cell r="BE531" t="str">
            <v>Bovespa</v>
          </cell>
          <cell r="BF531" t="str">
            <v>FII - Fundos de Investimento Imobiliário</v>
          </cell>
          <cell r="BG531" t="str">
            <v>-</v>
          </cell>
        </row>
        <row r="532">
          <cell r="G532" t="str">
            <v>BTLG12</v>
          </cell>
          <cell r="H532" t="str">
            <v>11839593000109</v>
          </cell>
          <cell r="I532" t="str">
            <v>Tradicional</v>
          </cell>
          <cell r="J532" t="str">
            <v>https://fnet.bm</v>
          </cell>
          <cell r="K532">
            <v>0</v>
          </cell>
          <cell r="L532" t="str">
            <v>-</v>
          </cell>
          <cell r="M532" t="str">
            <v>-</v>
          </cell>
          <cell r="N532" t="str">
            <v>-</v>
          </cell>
          <cell r="O532" t="str">
            <v>-</v>
          </cell>
          <cell r="P532" t="str">
            <v>-</v>
          </cell>
          <cell r="Q532" t="str">
            <v>-</v>
          </cell>
          <cell r="R532" t="str">
            <v>-</v>
          </cell>
          <cell r="S532" t="str">
            <v>-</v>
          </cell>
          <cell r="T532" t="str">
            <v>-</v>
          </cell>
          <cell r="U532" t="str">
            <v>-</v>
          </cell>
          <cell r="V532" t="str">
            <v>-</v>
          </cell>
          <cell r="W532" t="str">
            <v>-</v>
          </cell>
          <cell r="X532" t="str">
            <v>-</v>
          </cell>
          <cell r="Y532" t="str">
            <v>-</v>
          </cell>
          <cell r="Z532" t="str">
            <v>-</v>
          </cell>
          <cell r="AA532" t="str">
            <v>-</v>
          </cell>
          <cell r="AB532">
            <v>46022</v>
          </cell>
          <cell r="AC532">
            <v>53310.351999999999</v>
          </cell>
          <cell r="AD532">
            <v>5486794.5162000004</v>
          </cell>
          <cell r="AE532" t="str">
            <v>-</v>
          </cell>
          <cell r="AF532" t="str">
            <v>-</v>
          </cell>
          <cell r="AG532" t="str">
            <v>-</v>
          </cell>
          <cell r="AH532" t="str">
            <v>-</v>
          </cell>
          <cell r="AI532" t="str">
            <v>-</v>
          </cell>
          <cell r="AJ532" t="str">
            <v>-</v>
          </cell>
          <cell r="AK532" t="str">
            <v>-</v>
          </cell>
          <cell r="AL532" t="str">
            <v>-</v>
          </cell>
          <cell r="AM532" t="str">
            <v>-</v>
          </cell>
          <cell r="AN532" t="str">
            <v>-</v>
          </cell>
          <cell r="AO532" t="str">
            <v>-</v>
          </cell>
          <cell r="AP532" t="str">
            <v>-</v>
          </cell>
          <cell r="AQ532" t="str">
            <v>-</v>
          </cell>
          <cell r="AR532" t="str">
            <v>-</v>
          </cell>
          <cell r="AS532" t="str">
            <v>-</v>
          </cell>
          <cell r="AT532" t="str">
            <v>-</v>
          </cell>
          <cell r="AU532" t="str">
            <v>-</v>
          </cell>
          <cell r="AV532" t="str">
            <v>-</v>
          </cell>
          <cell r="AW532" t="str">
            <v>-</v>
          </cell>
          <cell r="AX532" t="str">
            <v>-</v>
          </cell>
          <cell r="AY532" t="str">
            <v>-</v>
          </cell>
          <cell r="AZ532" t="str">
            <v>-</v>
          </cell>
          <cell r="BA532" t="str">
            <v>-</v>
          </cell>
          <cell r="BB532" t="str">
            <v>-</v>
          </cell>
          <cell r="BC532" t="str">
            <v>-</v>
          </cell>
          <cell r="BD532" t="str">
            <v>-</v>
          </cell>
          <cell r="BE532" t="str">
            <v>Bovespa</v>
          </cell>
          <cell r="BF532" t="str">
            <v>FII - Fundos de Investimento Imobiliário</v>
          </cell>
          <cell r="BG532" t="str">
            <v>-</v>
          </cell>
        </row>
        <row r="533">
          <cell r="G533" t="str">
            <v>CPUR12</v>
          </cell>
          <cell r="H533" t="str">
            <v>34691520000100</v>
          </cell>
          <cell r="I533" t="str">
            <v>Tradicional</v>
          </cell>
          <cell r="J533" t="str">
            <v>https://fnet.bm</v>
          </cell>
          <cell r="K533">
            <v>0</v>
          </cell>
          <cell r="L533" t="str">
            <v>-</v>
          </cell>
          <cell r="M533" t="str">
            <v>-</v>
          </cell>
          <cell r="N533" t="str">
            <v>-</v>
          </cell>
          <cell r="O533" t="str">
            <v>-</v>
          </cell>
          <cell r="P533" t="str">
            <v>-</v>
          </cell>
          <cell r="Q533" t="str">
            <v>-</v>
          </cell>
          <cell r="R533" t="str">
            <v>-</v>
          </cell>
          <cell r="S533" t="str">
            <v>-</v>
          </cell>
          <cell r="T533" t="str">
            <v>-</v>
          </cell>
          <cell r="U533" t="str">
            <v>-</v>
          </cell>
          <cell r="V533" t="str">
            <v>-</v>
          </cell>
          <cell r="W533" t="str">
            <v>-</v>
          </cell>
          <cell r="X533" t="str">
            <v>-</v>
          </cell>
          <cell r="Y533" t="str">
            <v>-</v>
          </cell>
          <cell r="Z533" t="str">
            <v>-</v>
          </cell>
          <cell r="AA533" t="str">
            <v>-</v>
          </cell>
          <cell r="AB533">
            <v>46022</v>
          </cell>
          <cell r="AC533">
            <v>67825.744999999995</v>
          </cell>
          <cell r="AD533">
            <v>664693.95952999999</v>
          </cell>
          <cell r="AE533" t="str">
            <v>-</v>
          </cell>
          <cell r="AF533" t="str">
            <v>-</v>
          </cell>
          <cell r="AG533" t="str">
            <v>-</v>
          </cell>
          <cell r="AH533" t="str">
            <v>-</v>
          </cell>
          <cell r="AI533" t="str">
            <v>-</v>
          </cell>
          <cell r="AJ533" t="str">
            <v>-</v>
          </cell>
          <cell r="AK533" t="str">
            <v>-</v>
          </cell>
          <cell r="AL533" t="str">
            <v>-</v>
          </cell>
          <cell r="AM533" t="str">
            <v>-</v>
          </cell>
          <cell r="AN533" t="str">
            <v>-</v>
          </cell>
          <cell r="AO533" t="str">
            <v>-</v>
          </cell>
          <cell r="AP533" t="str">
            <v>-</v>
          </cell>
          <cell r="AQ533" t="str">
            <v>-</v>
          </cell>
          <cell r="AR533" t="str">
            <v>-</v>
          </cell>
          <cell r="AS533" t="str">
            <v>-</v>
          </cell>
          <cell r="AT533" t="str">
            <v>-</v>
          </cell>
          <cell r="AU533" t="str">
            <v>-</v>
          </cell>
          <cell r="AV533" t="str">
            <v>-</v>
          </cell>
          <cell r="AW533" t="str">
            <v>-</v>
          </cell>
          <cell r="AX533" t="str">
            <v>-</v>
          </cell>
          <cell r="AY533" t="str">
            <v>-</v>
          </cell>
          <cell r="AZ533" t="str">
            <v>-</v>
          </cell>
          <cell r="BA533" t="str">
            <v>-</v>
          </cell>
          <cell r="BB533" t="str">
            <v>-</v>
          </cell>
          <cell r="BC533" t="str">
            <v>-</v>
          </cell>
          <cell r="BD533" t="str">
            <v>-</v>
          </cell>
          <cell r="BE533" t="str">
            <v>Bovespa</v>
          </cell>
          <cell r="BF533" t="str">
            <v>FII - Fundos de Investimento Imobiliário</v>
          </cell>
          <cell r="BG533" t="str">
            <v>-</v>
          </cell>
        </row>
        <row r="534">
          <cell r="G534" t="str">
            <v>CPSH12</v>
          </cell>
          <cell r="H534" t="str">
            <v>47896665000199</v>
          </cell>
          <cell r="I534" t="str">
            <v>-</v>
          </cell>
          <cell r="J534" t="str">
            <v>https://fnet.bm</v>
          </cell>
          <cell r="K534">
            <v>0</v>
          </cell>
          <cell r="L534" t="str">
            <v>-</v>
          </cell>
          <cell r="M534" t="str">
            <v>-</v>
          </cell>
          <cell r="N534" t="str">
            <v>-</v>
          </cell>
          <cell r="O534" t="str">
            <v>-</v>
          </cell>
          <cell r="P534" t="str">
            <v>-</v>
          </cell>
          <cell r="Q534" t="str">
            <v>-</v>
          </cell>
          <cell r="R534" t="str">
            <v>-</v>
          </cell>
          <cell r="S534" t="str">
            <v>-</v>
          </cell>
          <cell r="T534" t="str">
            <v>-</v>
          </cell>
          <cell r="U534" t="str">
            <v>-</v>
          </cell>
          <cell r="V534" t="str">
            <v>-</v>
          </cell>
          <cell r="W534" t="str">
            <v>-</v>
          </cell>
          <cell r="X534" t="str">
            <v>-</v>
          </cell>
          <cell r="Y534" t="str">
            <v>-</v>
          </cell>
          <cell r="Z534" t="str">
            <v>-</v>
          </cell>
          <cell r="AA534" t="str">
            <v>-</v>
          </cell>
          <cell r="AB534">
            <v>46022</v>
          </cell>
          <cell r="AC534">
            <v>79699.817999999999</v>
          </cell>
          <cell r="AD534">
            <v>908475.49766999995</v>
          </cell>
          <cell r="AE534" t="str">
            <v>-</v>
          </cell>
          <cell r="AF534" t="str">
            <v>-</v>
          </cell>
          <cell r="AG534" t="str">
            <v>-</v>
          </cell>
          <cell r="AH534" t="str">
            <v>-</v>
          </cell>
          <cell r="AI534" t="str">
            <v>-</v>
          </cell>
          <cell r="AJ534" t="str">
            <v>-</v>
          </cell>
          <cell r="AK534" t="str">
            <v>-</v>
          </cell>
          <cell r="AL534" t="str">
            <v>-</v>
          </cell>
          <cell r="AM534" t="str">
            <v>-</v>
          </cell>
          <cell r="AN534" t="str">
            <v>-</v>
          </cell>
          <cell r="AO534" t="str">
            <v>-</v>
          </cell>
          <cell r="AP534" t="str">
            <v>-</v>
          </cell>
          <cell r="AQ534" t="str">
            <v>-</v>
          </cell>
          <cell r="AR534" t="str">
            <v>-</v>
          </cell>
          <cell r="AS534" t="str">
            <v>-</v>
          </cell>
          <cell r="AT534" t="str">
            <v>-</v>
          </cell>
          <cell r="AU534" t="str">
            <v>-</v>
          </cell>
          <cell r="AV534" t="str">
            <v>-</v>
          </cell>
          <cell r="AW534" t="str">
            <v>-</v>
          </cell>
          <cell r="AX534" t="str">
            <v>-</v>
          </cell>
          <cell r="AY534" t="str">
            <v>-</v>
          </cell>
          <cell r="AZ534" t="str">
            <v>-</v>
          </cell>
          <cell r="BA534" t="str">
            <v>-</v>
          </cell>
          <cell r="BB534" t="str">
            <v>-</v>
          </cell>
          <cell r="BC534" t="str">
            <v>-</v>
          </cell>
          <cell r="BD534" t="str">
            <v>-</v>
          </cell>
          <cell r="BE534" t="str">
            <v>Bovespa</v>
          </cell>
          <cell r="BF534" t="str">
            <v>FII - Fundos de Investimento Imobiliário</v>
          </cell>
          <cell r="BG534" t="str">
            <v>-</v>
          </cell>
        </row>
        <row r="535">
          <cell r="G535" t="str">
            <v>EXES12</v>
          </cell>
          <cell r="H535" t="str">
            <v>41076851000103</v>
          </cell>
          <cell r="I535" t="str">
            <v>Tradicional</v>
          </cell>
          <cell r="J535" t="str">
            <v>https://fnet.bm</v>
          </cell>
          <cell r="K535">
            <v>0</v>
          </cell>
          <cell r="L535" t="str">
            <v>-</v>
          </cell>
          <cell r="M535" t="str">
            <v>-</v>
          </cell>
          <cell r="N535">
            <v>0</v>
          </cell>
          <cell r="O535">
            <v>0</v>
          </cell>
          <cell r="P535">
            <v>45901</v>
          </cell>
          <cell r="Q535" t="str">
            <v>-</v>
          </cell>
          <cell r="R535" t="str">
            <v>-</v>
          </cell>
          <cell r="S535" t="str">
            <v>-</v>
          </cell>
          <cell r="T535" t="str">
            <v>-</v>
          </cell>
          <cell r="U535" t="str">
            <v>-</v>
          </cell>
          <cell r="V535" t="str">
            <v>-</v>
          </cell>
          <cell r="W535" t="str">
            <v>-</v>
          </cell>
          <cell r="X535" t="str">
            <v>-</v>
          </cell>
          <cell r="Y535" t="str">
            <v>-</v>
          </cell>
          <cell r="Z535" t="str">
            <v>-</v>
          </cell>
          <cell r="AA535" t="str">
            <v>-</v>
          </cell>
          <cell r="AB535">
            <v>46022</v>
          </cell>
          <cell r="AC535">
            <v>14101.455</v>
          </cell>
          <cell r="AD535">
            <v>138719.06758999999</v>
          </cell>
          <cell r="AE535" t="str">
            <v>-</v>
          </cell>
          <cell r="AF535" t="str">
            <v>-</v>
          </cell>
          <cell r="AG535" t="str">
            <v>-</v>
          </cell>
          <cell r="AH535" t="str">
            <v>-</v>
          </cell>
          <cell r="AI535">
            <v>0</v>
          </cell>
          <cell r="AJ535" t="str">
            <v>-</v>
          </cell>
          <cell r="AK535" t="str">
            <v>-</v>
          </cell>
          <cell r="AL535" t="str">
            <v>-</v>
          </cell>
          <cell r="AM535" t="str">
            <v>-</v>
          </cell>
          <cell r="AN535" t="str">
            <v>-</v>
          </cell>
          <cell r="AO535" t="str">
            <v>-</v>
          </cell>
          <cell r="AP535" t="str">
            <v>-</v>
          </cell>
          <cell r="AQ535" t="str">
            <v>-</v>
          </cell>
          <cell r="AR535" t="str">
            <v>-</v>
          </cell>
          <cell r="AS535" t="str">
            <v>-</v>
          </cell>
          <cell r="AT535" t="str">
            <v>-</v>
          </cell>
          <cell r="AU535" t="str">
            <v>-</v>
          </cell>
          <cell r="AV535" t="str">
            <v>-</v>
          </cell>
          <cell r="AW535">
            <v>-66.666666667000001</v>
          </cell>
          <cell r="AX535">
            <v>-66.666666667000001</v>
          </cell>
          <cell r="AY535" t="str">
            <v>-</v>
          </cell>
          <cell r="AZ535" t="str">
            <v>-</v>
          </cell>
          <cell r="BA535" t="str">
            <v>-</v>
          </cell>
          <cell r="BB535" t="str">
            <v>-</v>
          </cell>
          <cell r="BC535" t="str">
            <v>-</v>
          </cell>
          <cell r="BD535" t="str">
            <v>-</v>
          </cell>
          <cell r="BE535" t="str">
            <v>Bovespa</v>
          </cell>
          <cell r="BF535" t="str">
            <v>FII - Fundos de Investimento Imobiliário</v>
          </cell>
          <cell r="BG535">
            <v>0</v>
          </cell>
        </row>
        <row r="536">
          <cell r="G536" t="str">
            <v>IRIM12</v>
          </cell>
          <cell r="H536" t="str">
            <v>41076564000195</v>
          </cell>
          <cell r="I536" t="str">
            <v>-</v>
          </cell>
          <cell r="J536" t="str">
            <v>https://fnet.bm</v>
          </cell>
          <cell r="K536">
            <v>0</v>
          </cell>
          <cell r="L536" t="str">
            <v>-</v>
          </cell>
          <cell r="M536" t="str">
            <v>-</v>
          </cell>
          <cell r="N536" t="str">
            <v>-</v>
          </cell>
          <cell r="O536" t="str">
            <v>-</v>
          </cell>
          <cell r="P536" t="str">
            <v>-</v>
          </cell>
          <cell r="Q536" t="str">
            <v>-</v>
          </cell>
          <cell r="R536" t="str">
            <v>-</v>
          </cell>
          <cell r="S536" t="str">
            <v>-</v>
          </cell>
          <cell r="T536" t="str">
            <v>-</v>
          </cell>
          <cell r="U536" t="str">
            <v>-</v>
          </cell>
          <cell r="V536" t="str">
            <v>-</v>
          </cell>
          <cell r="W536" t="str">
            <v>-</v>
          </cell>
          <cell r="X536" t="str">
            <v>-</v>
          </cell>
          <cell r="Y536" t="str">
            <v>-</v>
          </cell>
          <cell r="Z536" t="str">
            <v>-</v>
          </cell>
          <cell r="AA536" t="str">
            <v>-</v>
          </cell>
          <cell r="AB536">
            <v>46022</v>
          </cell>
          <cell r="AC536">
            <v>35225.947</v>
          </cell>
          <cell r="AD536">
            <v>2963771.7502000001</v>
          </cell>
          <cell r="AE536" t="str">
            <v>-</v>
          </cell>
          <cell r="AF536" t="str">
            <v>-</v>
          </cell>
          <cell r="AG536" t="str">
            <v>-</v>
          </cell>
          <cell r="AH536" t="str">
            <v>-</v>
          </cell>
          <cell r="AI536" t="str">
            <v>-</v>
          </cell>
          <cell r="AJ536" t="str">
            <v>-</v>
          </cell>
          <cell r="AK536" t="str">
            <v>-</v>
          </cell>
          <cell r="AL536" t="str">
            <v>-</v>
          </cell>
          <cell r="AM536" t="str">
            <v>-</v>
          </cell>
          <cell r="AN536" t="str">
            <v>-</v>
          </cell>
          <cell r="AO536" t="str">
            <v>-</v>
          </cell>
          <cell r="AP536" t="str">
            <v>-</v>
          </cell>
          <cell r="AQ536" t="str">
            <v>-</v>
          </cell>
          <cell r="AR536" t="str">
            <v>-</v>
          </cell>
          <cell r="AS536" t="str">
            <v>-</v>
          </cell>
          <cell r="AT536" t="str">
            <v>-</v>
          </cell>
          <cell r="AU536" t="str">
            <v>-</v>
          </cell>
          <cell r="AV536" t="str">
            <v>-</v>
          </cell>
          <cell r="AW536" t="str">
            <v>-</v>
          </cell>
          <cell r="AX536" t="str">
            <v>-</v>
          </cell>
          <cell r="AY536" t="str">
            <v>-</v>
          </cell>
          <cell r="AZ536" t="str">
            <v>-</v>
          </cell>
          <cell r="BA536" t="str">
            <v>-</v>
          </cell>
          <cell r="BB536" t="str">
            <v>-</v>
          </cell>
          <cell r="BC536" t="str">
            <v>-</v>
          </cell>
          <cell r="BD536" t="str">
            <v>-</v>
          </cell>
          <cell r="BE536" t="str">
            <v>Bovespa</v>
          </cell>
          <cell r="BF536" t="str">
            <v>FII - Fundos de Investimento Imobiliário</v>
          </cell>
          <cell r="BG536" t="str">
            <v>-</v>
          </cell>
        </row>
        <row r="537">
          <cell r="G537" t="str">
            <v>JCCJ12</v>
          </cell>
          <cell r="H537" t="str">
            <v>50701686000116</v>
          </cell>
          <cell r="I537" t="str">
            <v>-</v>
          </cell>
          <cell r="J537" t="str">
            <v>https://fnet.bm</v>
          </cell>
          <cell r="K537">
            <v>0</v>
          </cell>
          <cell r="L537" t="str">
            <v>-</v>
          </cell>
          <cell r="M537" t="str">
            <v>-</v>
          </cell>
          <cell r="N537" t="str">
            <v>-</v>
          </cell>
          <cell r="O537" t="str">
            <v>-</v>
          </cell>
          <cell r="P537" t="str">
            <v>-</v>
          </cell>
          <cell r="Q537" t="str">
            <v>-</v>
          </cell>
          <cell r="R537" t="str">
            <v>-</v>
          </cell>
          <cell r="S537" t="str">
            <v>-</v>
          </cell>
          <cell r="T537" t="str">
            <v>-</v>
          </cell>
          <cell r="U537" t="str">
            <v>-</v>
          </cell>
          <cell r="V537" t="str">
            <v>-</v>
          </cell>
          <cell r="W537" t="str">
            <v>-</v>
          </cell>
          <cell r="X537" t="str">
            <v>-</v>
          </cell>
          <cell r="Y537" t="str">
            <v>-</v>
          </cell>
          <cell r="Z537" t="str">
            <v>-</v>
          </cell>
          <cell r="AA537" t="str">
            <v>-</v>
          </cell>
          <cell r="AB537">
            <v>46022</v>
          </cell>
          <cell r="AC537">
            <v>4893.6850000000004</v>
          </cell>
          <cell r="AD537">
            <v>957608.66367000004</v>
          </cell>
          <cell r="AE537" t="str">
            <v>-</v>
          </cell>
          <cell r="AF537" t="str">
            <v>-</v>
          </cell>
          <cell r="AG537" t="str">
            <v>-</v>
          </cell>
          <cell r="AH537" t="str">
            <v>-</v>
          </cell>
          <cell r="AI537" t="str">
            <v>-</v>
          </cell>
          <cell r="AJ537" t="str">
            <v>-</v>
          </cell>
          <cell r="AK537" t="str">
            <v>-</v>
          </cell>
          <cell r="AL537" t="str">
            <v>-</v>
          </cell>
          <cell r="AM537" t="str">
            <v>-</v>
          </cell>
          <cell r="AN537" t="str">
            <v>-</v>
          </cell>
          <cell r="AO537" t="str">
            <v>-</v>
          </cell>
          <cell r="AP537" t="str">
            <v>-</v>
          </cell>
          <cell r="AQ537" t="str">
            <v>-</v>
          </cell>
          <cell r="AR537" t="str">
            <v>-</v>
          </cell>
          <cell r="AS537" t="str">
            <v>-</v>
          </cell>
          <cell r="AT537" t="str">
            <v>-</v>
          </cell>
          <cell r="AU537" t="str">
            <v>-</v>
          </cell>
          <cell r="AV537" t="str">
            <v>-</v>
          </cell>
          <cell r="AW537" t="str">
            <v>-</v>
          </cell>
          <cell r="AX537" t="str">
            <v>-</v>
          </cell>
          <cell r="AY537" t="str">
            <v>-</v>
          </cell>
          <cell r="AZ537" t="str">
            <v>-</v>
          </cell>
          <cell r="BA537" t="str">
            <v>-</v>
          </cell>
          <cell r="BB537" t="str">
            <v>-</v>
          </cell>
          <cell r="BC537" t="str">
            <v>-</v>
          </cell>
          <cell r="BD537" t="str">
            <v>-</v>
          </cell>
          <cell r="BE537" t="str">
            <v>Bovespa</v>
          </cell>
          <cell r="BF537" t="str">
            <v>FII - Fundos de Investimento Imobiliário</v>
          </cell>
          <cell r="BG537" t="str">
            <v>-</v>
          </cell>
        </row>
        <row r="538">
          <cell r="G538" t="str">
            <v>MXRF12</v>
          </cell>
          <cell r="H538" t="str">
            <v>97521225000125</v>
          </cell>
          <cell r="I538" t="str">
            <v>-</v>
          </cell>
          <cell r="J538" t="str">
            <v>https://fnet.bm</v>
          </cell>
          <cell r="K538">
            <v>0</v>
          </cell>
          <cell r="L538" t="str">
            <v>-</v>
          </cell>
          <cell r="M538" t="str">
            <v>-</v>
          </cell>
          <cell r="N538" t="str">
            <v>-</v>
          </cell>
          <cell r="O538" t="str">
            <v>-</v>
          </cell>
          <cell r="P538" t="str">
            <v>-</v>
          </cell>
          <cell r="Q538" t="str">
            <v>-</v>
          </cell>
          <cell r="R538" t="str">
            <v>-</v>
          </cell>
          <cell r="S538" t="str">
            <v>-</v>
          </cell>
          <cell r="T538" t="str">
            <v>-</v>
          </cell>
          <cell r="U538" t="str">
            <v>-</v>
          </cell>
          <cell r="V538" t="str">
            <v>-</v>
          </cell>
          <cell r="W538" t="str">
            <v>-</v>
          </cell>
          <cell r="X538" t="str">
            <v>-</v>
          </cell>
          <cell r="Y538" t="str">
            <v>-</v>
          </cell>
          <cell r="Z538" t="str">
            <v>-</v>
          </cell>
          <cell r="AA538" t="str">
            <v>-</v>
          </cell>
          <cell r="AB538">
            <v>46022</v>
          </cell>
          <cell r="AC538">
            <v>460269.53100000002</v>
          </cell>
          <cell r="AD538">
            <v>4337400.5812999997</v>
          </cell>
          <cell r="AE538" t="str">
            <v>-</v>
          </cell>
          <cell r="AF538" t="str">
            <v>-</v>
          </cell>
          <cell r="AG538" t="str">
            <v>-</v>
          </cell>
          <cell r="AH538" t="str">
            <v>-</v>
          </cell>
          <cell r="AI538" t="str">
            <v>-</v>
          </cell>
          <cell r="AJ538" t="str">
            <v>-</v>
          </cell>
          <cell r="AK538" t="str">
            <v>-</v>
          </cell>
          <cell r="AL538" t="str">
            <v>-</v>
          </cell>
          <cell r="AM538" t="str">
            <v>-</v>
          </cell>
          <cell r="AN538" t="str">
            <v>-</v>
          </cell>
          <cell r="AO538" t="str">
            <v>-</v>
          </cell>
          <cell r="AP538" t="str">
            <v>-</v>
          </cell>
          <cell r="AQ538" t="str">
            <v>-</v>
          </cell>
          <cell r="AR538" t="str">
            <v>-</v>
          </cell>
          <cell r="AS538" t="str">
            <v>-</v>
          </cell>
          <cell r="AT538" t="str">
            <v>-</v>
          </cell>
          <cell r="AU538" t="str">
            <v>-</v>
          </cell>
          <cell r="AV538" t="str">
            <v>-</v>
          </cell>
          <cell r="AW538" t="str">
            <v>-</v>
          </cell>
          <cell r="AX538" t="str">
            <v>-</v>
          </cell>
          <cell r="AY538" t="str">
            <v>-</v>
          </cell>
          <cell r="AZ538" t="str">
            <v>-</v>
          </cell>
          <cell r="BA538" t="str">
            <v>-</v>
          </cell>
          <cell r="BB538" t="str">
            <v>-</v>
          </cell>
          <cell r="BC538" t="str">
            <v>-</v>
          </cell>
          <cell r="BD538" t="str">
            <v>-</v>
          </cell>
          <cell r="BE538" t="str">
            <v>Bovespa</v>
          </cell>
          <cell r="BF538" t="str">
            <v>FII - Fundos de Investimento Imobiliário</v>
          </cell>
          <cell r="BG538" t="str">
            <v>-</v>
          </cell>
        </row>
        <row r="539">
          <cell r="G539" t="str">
            <v>NEXG12</v>
          </cell>
          <cell r="H539" t="str">
            <v>52044477000172</v>
          </cell>
          <cell r="I539" t="str">
            <v>Tradicional</v>
          </cell>
          <cell r="J539" t="str">
            <v>https://fnet.bm</v>
          </cell>
          <cell r="K539">
            <v>0</v>
          </cell>
          <cell r="L539" t="str">
            <v>-</v>
          </cell>
          <cell r="M539" t="str">
            <v>-</v>
          </cell>
          <cell r="N539" t="str">
            <v>-</v>
          </cell>
          <cell r="O539" t="str">
            <v>-</v>
          </cell>
          <cell r="P539" t="str">
            <v>-</v>
          </cell>
          <cell r="Q539" t="str">
            <v>-</v>
          </cell>
          <cell r="R539" t="str">
            <v>-</v>
          </cell>
          <cell r="S539" t="str">
            <v>-</v>
          </cell>
          <cell r="T539" t="str">
            <v>-</v>
          </cell>
          <cell r="U539" t="str">
            <v>-</v>
          </cell>
          <cell r="V539" t="str">
            <v>-</v>
          </cell>
          <cell r="W539" t="str">
            <v>-</v>
          </cell>
          <cell r="X539" t="str">
            <v>-</v>
          </cell>
          <cell r="Y539" t="str">
            <v>-</v>
          </cell>
          <cell r="Z539" t="str">
            <v>-</v>
          </cell>
          <cell r="AA539" t="str">
            <v>-</v>
          </cell>
          <cell r="AB539">
            <v>45869</v>
          </cell>
          <cell r="AC539">
            <v>698.5</v>
          </cell>
          <cell r="AD539">
            <v>69989.312489999997</v>
          </cell>
          <cell r="AE539" t="str">
            <v>-</v>
          </cell>
          <cell r="AF539" t="str">
            <v>-</v>
          </cell>
          <cell r="AG539" t="str">
            <v>-</v>
          </cell>
          <cell r="AH539" t="str">
            <v>-</v>
          </cell>
          <cell r="AI539" t="str">
            <v>-</v>
          </cell>
          <cell r="AJ539" t="str">
            <v>-</v>
          </cell>
          <cell r="AK539" t="str">
            <v>-</v>
          </cell>
          <cell r="AL539" t="str">
            <v>-</v>
          </cell>
          <cell r="AM539" t="str">
            <v>-</v>
          </cell>
          <cell r="AN539" t="str">
            <v>-</v>
          </cell>
          <cell r="AO539" t="str">
            <v>-</v>
          </cell>
          <cell r="AP539" t="str">
            <v>-</v>
          </cell>
          <cell r="AQ539" t="str">
            <v>-</v>
          </cell>
          <cell r="AR539" t="str">
            <v>-</v>
          </cell>
          <cell r="AS539" t="str">
            <v>-</v>
          </cell>
          <cell r="AT539" t="str">
            <v>-</v>
          </cell>
          <cell r="AU539" t="str">
            <v>-</v>
          </cell>
          <cell r="AV539" t="str">
            <v>-</v>
          </cell>
          <cell r="AW539" t="str">
            <v>-</v>
          </cell>
          <cell r="AX539" t="str">
            <v>-</v>
          </cell>
          <cell r="AY539" t="str">
            <v>-</v>
          </cell>
          <cell r="AZ539" t="str">
            <v>-</v>
          </cell>
          <cell r="BA539" t="str">
            <v>-</v>
          </cell>
          <cell r="BB539" t="str">
            <v>-</v>
          </cell>
          <cell r="BC539" t="str">
            <v>-</v>
          </cell>
          <cell r="BD539" t="str">
            <v>-</v>
          </cell>
          <cell r="BE539" t="str">
            <v>Bovespa</v>
          </cell>
          <cell r="BF539" t="str">
            <v>FIAGRO-FII - Fundo de Investimento Imobiliário em Cadeias Agroindustriais</v>
          </cell>
          <cell r="BG539" t="str">
            <v>-</v>
          </cell>
        </row>
        <row r="540">
          <cell r="G540" t="str">
            <v>QTZD12</v>
          </cell>
          <cell r="H540" t="str">
            <v>55115058000172</v>
          </cell>
          <cell r="I540" t="str">
            <v>Tradicional</v>
          </cell>
          <cell r="J540" t="str">
            <v>https://fnet.bm</v>
          </cell>
          <cell r="K540">
            <v>0</v>
          </cell>
          <cell r="L540" t="str">
            <v>-</v>
          </cell>
          <cell r="M540" t="str">
            <v>-</v>
          </cell>
          <cell r="N540" t="str">
            <v>-</v>
          </cell>
          <cell r="O540" t="str">
            <v>-</v>
          </cell>
          <cell r="P540" t="str">
            <v>-</v>
          </cell>
          <cell r="Q540" t="str">
            <v>-</v>
          </cell>
          <cell r="R540" t="str">
            <v>-</v>
          </cell>
          <cell r="S540" t="str">
            <v>-</v>
          </cell>
          <cell r="T540" t="str">
            <v>-</v>
          </cell>
          <cell r="U540" t="str">
            <v>-</v>
          </cell>
          <cell r="V540" t="str">
            <v>-</v>
          </cell>
          <cell r="W540" t="str">
            <v>-</v>
          </cell>
          <cell r="X540" t="str">
            <v>-</v>
          </cell>
          <cell r="Y540" t="str">
            <v>-</v>
          </cell>
          <cell r="Z540" t="str">
            <v>-</v>
          </cell>
          <cell r="AA540" t="str">
            <v>-</v>
          </cell>
          <cell r="AB540">
            <v>46022</v>
          </cell>
          <cell r="AC540">
            <v>583.34</v>
          </cell>
          <cell r="AD540">
            <v>5097.1667299999999</v>
          </cell>
          <cell r="AE540" t="str">
            <v>-</v>
          </cell>
          <cell r="AF540" t="str">
            <v>-</v>
          </cell>
          <cell r="AG540" t="str">
            <v>-</v>
          </cell>
          <cell r="AH540" t="str">
            <v>-</v>
          </cell>
          <cell r="AI540" t="str">
            <v>-</v>
          </cell>
          <cell r="AJ540" t="str">
            <v>-</v>
          </cell>
          <cell r="AK540" t="str">
            <v>-</v>
          </cell>
          <cell r="AL540" t="str">
            <v>-</v>
          </cell>
          <cell r="AM540" t="str">
            <v>-</v>
          </cell>
          <cell r="AN540" t="str">
            <v>-</v>
          </cell>
          <cell r="AO540" t="str">
            <v>-</v>
          </cell>
          <cell r="AP540" t="str">
            <v>-</v>
          </cell>
          <cell r="AQ540" t="str">
            <v>-</v>
          </cell>
          <cell r="AR540" t="str">
            <v>-</v>
          </cell>
          <cell r="AS540" t="str">
            <v>-</v>
          </cell>
          <cell r="AT540" t="str">
            <v>-</v>
          </cell>
          <cell r="AU540" t="str">
            <v>-</v>
          </cell>
          <cell r="AV540" t="str">
            <v>-</v>
          </cell>
          <cell r="AW540" t="str">
            <v>-</v>
          </cell>
          <cell r="AX540" t="str">
            <v>-</v>
          </cell>
          <cell r="AY540" t="str">
            <v>-</v>
          </cell>
          <cell r="AZ540" t="str">
            <v>-</v>
          </cell>
          <cell r="BA540" t="str">
            <v>-</v>
          </cell>
          <cell r="BB540" t="str">
            <v>-</v>
          </cell>
          <cell r="BC540" t="str">
            <v>-</v>
          </cell>
          <cell r="BD540" t="str">
            <v>-</v>
          </cell>
          <cell r="BE540" t="str">
            <v>Bovespa</v>
          </cell>
          <cell r="BF540" t="str">
            <v>FII - Fundos de Investimento Imobiliário</v>
          </cell>
          <cell r="BG540" t="str">
            <v>-</v>
          </cell>
        </row>
        <row r="541">
          <cell r="G541" t="str">
            <v>RINV12</v>
          </cell>
          <cell r="H541" t="str">
            <v>44625612000145</v>
          </cell>
          <cell r="I541" t="str">
            <v>Tradicional</v>
          </cell>
          <cell r="J541" t="str">
            <v>https://fnet.bm</v>
          </cell>
          <cell r="K541">
            <v>0</v>
          </cell>
          <cell r="L541" t="str">
            <v>-</v>
          </cell>
          <cell r="M541" t="str">
            <v>-</v>
          </cell>
          <cell r="N541" t="str">
            <v>-</v>
          </cell>
          <cell r="O541" t="str">
            <v>-</v>
          </cell>
          <cell r="P541" t="str">
            <v>-</v>
          </cell>
          <cell r="Q541" t="str">
            <v>-</v>
          </cell>
          <cell r="R541" t="str">
            <v>-</v>
          </cell>
          <cell r="S541" t="str">
            <v>-</v>
          </cell>
          <cell r="T541" t="str">
            <v>-</v>
          </cell>
          <cell r="U541" t="str">
            <v>-</v>
          </cell>
          <cell r="V541" t="str">
            <v>-</v>
          </cell>
          <cell r="W541" t="str">
            <v>-</v>
          </cell>
          <cell r="X541" t="str">
            <v>-</v>
          </cell>
          <cell r="Y541" t="str">
            <v>-</v>
          </cell>
          <cell r="Z541" t="str">
            <v>-</v>
          </cell>
          <cell r="AA541" t="str">
            <v>-</v>
          </cell>
          <cell r="AB541">
            <v>46022</v>
          </cell>
          <cell r="AC541">
            <v>3927.06</v>
          </cell>
          <cell r="AD541">
            <v>419914.95987999998</v>
          </cell>
          <cell r="AE541" t="str">
            <v>-</v>
          </cell>
          <cell r="AF541" t="str">
            <v>-</v>
          </cell>
          <cell r="AG541" t="str">
            <v>-</v>
          </cell>
          <cell r="AH541" t="str">
            <v>-</v>
          </cell>
          <cell r="AI541" t="str">
            <v>-</v>
          </cell>
          <cell r="AJ541" t="str">
            <v>-</v>
          </cell>
          <cell r="AK541" t="str">
            <v>-</v>
          </cell>
          <cell r="AL541" t="str">
            <v>-</v>
          </cell>
          <cell r="AM541" t="str">
            <v>-</v>
          </cell>
          <cell r="AN541" t="str">
            <v>-</v>
          </cell>
          <cell r="AO541" t="str">
            <v>-</v>
          </cell>
          <cell r="AP541" t="str">
            <v>-</v>
          </cell>
          <cell r="AQ541" t="str">
            <v>-</v>
          </cell>
          <cell r="AR541" t="str">
            <v>-</v>
          </cell>
          <cell r="AS541" t="str">
            <v>-</v>
          </cell>
          <cell r="AT541" t="str">
            <v>-</v>
          </cell>
          <cell r="AU541" t="str">
            <v>-</v>
          </cell>
          <cell r="AV541" t="str">
            <v>-</v>
          </cell>
          <cell r="AW541" t="str">
            <v>-</v>
          </cell>
          <cell r="AX541" t="str">
            <v>-</v>
          </cell>
          <cell r="AY541" t="str">
            <v>-</v>
          </cell>
          <cell r="AZ541" t="str">
            <v>-</v>
          </cell>
          <cell r="BA541" t="str">
            <v>-</v>
          </cell>
          <cell r="BB541" t="str">
            <v>-</v>
          </cell>
          <cell r="BC541" t="str">
            <v>-</v>
          </cell>
          <cell r="BD541" t="str">
            <v>-</v>
          </cell>
          <cell r="BE541" t="str">
            <v>Bovespa</v>
          </cell>
          <cell r="BF541" t="str">
            <v>FII - Fundos de Investimento Imobiliário</v>
          </cell>
          <cell r="BG541" t="str">
            <v>-</v>
          </cell>
        </row>
        <row r="542">
          <cell r="G542" t="str">
            <v>RZAT12</v>
          </cell>
          <cell r="H542" t="str">
            <v>28267696000136</v>
          </cell>
          <cell r="I542" t="str">
            <v>Tradicional</v>
          </cell>
          <cell r="J542" t="str">
            <v>https://fnet.bm</v>
          </cell>
          <cell r="K542">
            <v>0</v>
          </cell>
          <cell r="L542" t="str">
            <v>-</v>
          </cell>
          <cell r="M542">
            <v>0</v>
          </cell>
          <cell r="N542">
            <v>0</v>
          </cell>
          <cell r="O542">
            <v>0</v>
          </cell>
          <cell r="P542">
            <v>45548</v>
          </cell>
          <cell r="Q542" t="str">
            <v>-</v>
          </cell>
          <cell r="R542" t="str">
            <v>-</v>
          </cell>
          <cell r="S542" t="str">
            <v>-</v>
          </cell>
          <cell r="T542" t="str">
            <v>-</v>
          </cell>
          <cell r="U542" t="str">
            <v>-</v>
          </cell>
          <cell r="V542" t="str">
            <v>-</v>
          </cell>
          <cell r="W542" t="str">
            <v>-</v>
          </cell>
          <cell r="X542" t="str">
            <v>-</v>
          </cell>
          <cell r="Y542" t="str">
            <v>-</v>
          </cell>
          <cell r="Z542" t="str">
            <v>-</v>
          </cell>
          <cell r="AA542" t="str">
            <v>-</v>
          </cell>
          <cell r="AB542">
            <v>46022</v>
          </cell>
          <cell r="AC542">
            <v>4235.0420000000004</v>
          </cell>
          <cell r="AD542">
            <v>427425.89649000001</v>
          </cell>
          <cell r="AE542" t="str">
            <v>-</v>
          </cell>
          <cell r="AF542" t="str">
            <v>-</v>
          </cell>
          <cell r="AG542" t="str">
            <v>-</v>
          </cell>
          <cell r="AH542">
            <v>0</v>
          </cell>
          <cell r="AI542">
            <v>0</v>
          </cell>
          <cell r="AJ542" t="str">
            <v>-</v>
          </cell>
          <cell r="AK542" t="str">
            <v>-</v>
          </cell>
          <cell r="AL542" t="str">
            <v>-</v>
          </cell>
          <cell r="AM542" t="str">
            <v>-</v>
          </cell>
          <cell r="AN542" t="str">
            <v>-</v>
          </cell>
          <cell r="AO542" t="str">
            <v>-</v>
          </cell>
          <cell r="AP542" t="str">
            <v>-</v>
          </cell>
          <cell r="AQ542" t="str">
            <v>-</v>
          </cell>
          <cell r="AR542" t="str">
            <v>-</v>
          </cell>
          <cell r="AS542" t="str">
            <v>-</v>
          </cell>
          <cell r="AT542" t="str">
            <v>-</v>
          </cell>
          <cell r="AU542" t="str">
            <v>-</v>
          </cell>
          <cell r="AV542" t="str">
            <v>-</v>
          </cell>
          <cell r="AW542" t="str">
            <v>-</v>
          </cell>
          <cell r="AX542" t="str">
            <v>-</v>
          </cell>
          <cell r="AY542" t="str">
            <v>-</v>
          </cell>
          <cell r="AZ542" t="str">
            <v>-</v>
          </cell>
          <cell r="BA542" t="str">
            <v>-</v>
          </cell>
          <cell r="BB542" t="str">
            <v>-</v>
          </cell>
          <cell r="BC542" t="str">
            <v>-</v>
          </cell>
          <cell r="BD542" t="str">
            <v>-</v>
          </cell>
          <cell r="BE542" t="str">
            <v>Bovespa</v>
          </cell>
          <cell r="BF542" t="str">
            <v>FII - Fundos de Investimento Imobiliário</v>
          </cell>
          <cell r="BG542">
            <v>0</v>
          </cell>
        </row>
        <row r="543">
          <cell r="G543" t="str">
            <v>CRAA12</v>
          </cell>
          <cell r="H543" t="str">
            <v>48903610000121</v>
          </cell>
          <cell r="I543" t="str">
            <v>Tradicional</v>
          </cell>
          <cell r="J543" t="str">
            <v>https://fnet.bm</v>
          </cell>
          <cell r="K543">
            <v>0</v>
          </cell>
          <cell r="L543" t="str">
            <v>-</v>
          </cell>
          <cell r="M543">
            <v>0</v>
          </cell>
          <cell r="N543">
            <v>0</v>
          </cell>
          <cell r="O543">
            <v>0</v>
          </cell>
          <cell r="P543">
            <v>45624</v>
          </cell>
          <cell r="Q543" t="str">
            <v>-</v>
          </cell>
          <cell r="R543" t="str">
            <v>-</v>
          </cell>
          <cell r="S543" t="str">
            <v>-</v>
          </cell>
          <cell r="T543" t="str">
            <v>-</v>
          </cell>
          <cell r="U543" t="str">
            <v>-</v>
          </cell>
          <cell r="V543" t="str">
            <v>-</v>
          </cell>
          <cell r="W543" t="str">
            <v>-</v>
          </cell>
          <cell r="X543" t="str">
            <v>-</v>
          </cell>
          <cell r="Y543" t="str">
            <v>-</v>
          </cell>
          <cell r="Z543" t="str">
            <v>-</v>
          </cell>
          <cell r="AA543" t="str">
            <v>-</v>
          </cell>
          <cell r="AB543">
            <v>45900</v>
          </cell>
          <cell r="AC543">
            <v>2369.8359999999998</v>
          </cell>
          <cell r="AD543">
            <v>242032.30976</v>
          </cell>
          <cell r="AE543" t="str">
            <v>-</v>
          </cell>
          <cell r="AF543" t="str">
            <v>-</v>
          </cell>
          <cell r="AG543" t="str">
            <v>-</v>
          </cell>
          <cell r="AH543">
            <v>0</v>
          </cell>
          <cell r="AI543">
            <v>0</v>
          </cell>
          <cell r="AJ543" t="str">
            <v>-</v>
          </cell>
          <cell r="AK543" t="str">
            <v>-</v>
          </cell>
          <cell r="AL543" t="str">
            <v>-</v>
          </cell>
          <cell r="AM543" t="str">
            <v>-</v>
          </cell>
          <cell r="AN543" t="str">
            <v>-</v>
          </cell>
          <cell r="AO543" t="str">
            <v>-</v>
          </cell>
          <cell r="AP543" t="str">
            <v>-</v>
          </cell>
          <cell r="AQ543" t="str">
            <v>-</v>
          </cell>
          <cell r="AR543" t="str">
            <v>-</v>
          </cell>
          <cell r="AS543" t="str">
            <v>-</v>
          </cell>
          <cell r="AT543" t="str">
            <v>-</v>
          </cell>
          <cell r="AU543" t="str">
            <v>-</v>
          </cell>
          <cell r="AV543" t="str">
            <v>-</v>
          </cell>
          <cell r="AW543" t="str">
            <v>-</v>
          </cell>
          <cell r="AX543" t="str">
            <v>-</v>
          </cell>
          <cell r="AY543" t="str">
            <v>-</v>
          </cell>
          <cell r="AZ543" t="str">
            <v>-</v>
          </cell>
          <cell r="BA543" t="str">
            <v>-</v>
          </cell>
          <cell r="BB543" t="str">
            <v>-</v>
          </cell>
          <cell r="BC543" t="str">
            <v>-</v>
          </cell>
          <cell r="BD543" t="str">
            <v>-</v>
          </cell>
          <cell r="BE543" t="str">
            <v>Bovespa</v>
          </cell>
          <cell r="BF543" t="str">
            <v>FIAGRO-FII - Fundo de Investimento Imobiliário em Cadeias Agroindustriais</v>
          </cell>
          <cell r="BG543">
            <v>0</v>
          </cell>
        </row>
        <row r="544">
          <cell r="G544" t="str">
            <v>SNFF12</v>
          </cell>
          <cell r="H544" t="str">
            <v>40011225000168</v>
          </cell>
          <cell r="I544" t="str">
            <v>Tradicional</v>
          </cell>
          <cell r="J544" t="str">
            <v>https://fnet.bm</v>
          </cell>
          <cell r="K544">
            <v>0</v>
          </cell>
          <cell r="L544" t="str">
            <v>-</v>
          </cell>
          <cell r="M544" t="str">
            <v>-</v>
          </cell>
          <cell r="N544" t="str">
            <v>-</v>
          </cell>
          <cell r="O544" t="str">
            <v>-</v>
          </cell>
          <cell r="P544" t="str">
            <v>-</v>
          </cell>
          <cell r="Q544" t="str">
            <v>-</v>
          </cell>
          <cell r="R544" t="str">
            <v>-</v>
          </cell>
          <cell r="S544" t="str">
            <v>-</v>
          </cell>
          <cell r="T544" t="str">
            <v>-</v>
          </cell>
          <cell r="U544" t="str">
            <v>-</v>
          </cell>
          <cell r="V544" t="str">
            <v>-</v>
          </cell>
          <cell r="W544" t="str">
            <v>-</v>
          </cell>
          <cell r="X544" t="str">
            <v>-</v>
          </cell>
          <cell r="Y544" t="str">
            <v>-</v>
          </cell>
          <cell r="Z544" t="str">
            <v>-</v>
          </cell>
          <cell r="AA544" t="str">
            <v>-</v>
          </cell>
          <cell r="AB544">
            <v>46022</v>
          </cell>
          <cell r="AC544">
            <v>4020.6350000000002</v>
          </cell>
          <cell r="AD544">
            <v>349320.24005999998</v>
          </cell>
          <cell r="AE544" t="str">
            <v>-</v>
          </cell>
          <cell r="AF544" t="str">
            <v>-</v>
          </cell>
          <cell r="AG544" t="str">
            <v>-</v>
          </cell>
          <cell r="AH544" t="str">
            <v>-</v>
          </cell>
          <cell r="AI544" t="str">
            <v>-</v>
          </cell>
          <cell r="AJ544" t="str">
            <v>-</v>
          </cell>
          <cell r="AK544" t="str">
            <v>-</v>
          </cell>
          <cell r="AL544" t="str">
            <v>-</v>
          </cell>
          <cell r="AM544" t="str">
            <v>-</v>
          </cell>
          <cell r="AN544" t="str">
            <v>-</v>
          </cell>
          <cell r="AO544" t="str">
            <v>-</v>
          </cell>
          <cell r="AP544" t="str">
            <v>-</v>
          </cell>
          <cell r="AQ544" t="str">
            <v>-</v>
          </cell>
          <cell r="AR544" t="str">
            <v>-</v>
          </cell>
          <cell r="AS544" t="str">
            <v>-</v>
          </cell>
          <cell r="AT544" t="str">
            <v>-</v>
          </cell>
          <cell r="AU544" t="str">
            <v>-</v>
          </cell>
          <cell r="AV544" t="str">
            <v>-</v>
          </cell>
          <cell r="AW544" t="str">
            <v>-</v>
          </cell>
          <cell r="AX544" t="str">
            <v>-</v>
          </cell>
          <cell r="AY544" t="str">
            <v>-</v>
          </cell>
          <cell r="AZ544" t="str">
            <v>-</v>
          </cell>
          <cell r="BA544" t="str">
            <v>-</v>
          </cell>
          <cell r="BB544" t="str">
            <v>-</v>
          </cell>
          <cell r="BC544" t="str">
            <v>-</v>
          </cell>
          <cell r="BD544" t="str">
            <v>-</v>
          </cell>
          <cell r="BE544" t="str">
            <v>Bovespa</v>
          </cell>
          <cell r="BF544" t="str">
            <v>FII - Fundos de Investimento Imobiliário</v>
          </cell>
          <cell r="BG544" t="str">
            <v>-</v>
          </cell>
        </row>
        <row r="545">
          <cell r="G545" t="str">
            <v>VVCO12</v>
          </cell>
          <cell r="H545" t="str">
            <v>15006267000163</v>
          </cell>
          <cell r="I545" t="str">
            <v>Tradicional</v>
          </cell>
          <cell r="J545" t="str">
            <v>https://fnet.bm</v>
          </cell>
          <cell r="K545">
            <v>0</v>
          </cell>
          <cell r="L545" t="str">
            <v>-</v>
          </cell>
          <cell r="M545" t="str">
            <v>-</v>
          </cell>
          <cell r="N545" t="str">
            <v>-</v>
          </cell>
          <cell r="O545" t="str">
            <v>-</v>
          </cell>
          <cell r="P545" t="str">
            <v>-</v>
          </cell>
          <cell r="Q545" t="str">
            <v>-</v>
          </cell>
          <cell r="R545" t="str">
            <v>-</v>
          </cell>
          <cell r="S545" t="str">
            <v>-</v>
          </cell>
          <cell r="T545" t="str">
            <v>-</v>
          </cell>
          <cell r="U545" t="str">
            <v>-</v>
          </cell>
          <cell r="V545" t="str">
            <v>-</v>
          </cell>
          <cell r="W545" t="str">
            <v>-</v>
          </cell>
          <cell r="X545" t="str">
            <v>-</v>
          </cell>
          <cell r="Y545" t="str">
            <v>-</v>
          </cell>
          <cell r="Z545" t="str">
            <v>-</v>
          </cell>
          <cell r="AA545" t="str">
            <v>-</v>
          </cell>
          <cell r="AB545">
            <v>46022</v>
          </cell>
          <cell r="AC545">
            <v>9900</v>
          </cell>
          <cell r="AD545">
            <v>149870.18487</v>
          </cell>
          <cell r="AE545" t="str">
            <v>-</v>
          </cell>
          <cell r="AF545" t="str">
            <v>-</v>
          </cell>
          <cell r="AG545" t="str">
            <v>-</v>
          </cell>
          <cell r="AH545" t="str">
            <v>-</v>
          </cell>
          <cell r="AI545" t="str">
            <v>-</v>
          </cell>
          <cell r="AJ545" t="str">
            <v>-</v>
          </cell>
          <cell r="AK545" t="str">
            <v>-</v>
          </cell>
          <cell r="AL545" t="str">
            <v>-</v>
          </cell>
          <cell r="AM545" t="str">
            <v>-</v>
          </cell>
          <cell r="AN545" t="str">
            <v>-</v>
          </cell>
          <cell r="AO545" t="str">
            <v>-</v>
          </cell>
          <cell r="AP545" t="str">
            <v>-</v>
          </cell>
          <cell r="AQ545" t="str">
            <v>-</v>
          </cell>
          <cell r="AR545" t="str">
            <v>-</v>
          </cell>
          <cell r="AS545" t="str">
            <v>-</v>
          </cell>
          <cell r="AT545" t="str">
            <v>-</v>
          </cell>
          <cell r="AU545" t="str">
            <v>-</v>
          </cell>
          <cell r="AV545" t="str">
            <v>-</v>
          </cell>
          <cell r="AW545" t="str">
            <v>-</v>
          </cell>
          <cell r="AX545" t="str">
            <v>-</v>
          </cell>
          <cell r="AY545" t="str">
            <v>-</v>
          </cell>
          <cell r="AZ545" t="str">
            <v>-</v>
          </cell>
          <cell r="BA545" t="str">
            <v>-</v>
          </cell>
          <cell r="BB545" t="str">
            <v>-</v>
          </cell>
          <cell r="BC545" t="str">
            <v>-</v>
          </cell>
          <cell r="BD545" t="str">
            <v>-</v>
          </cell>
          <cell r="BE545" t="str">
            <v>Bovespa</v>
          </cell>
          <cell r="BF545" t="str">
            <v>FII - Fundos de Investimento Imobiliário</v>
          </cell>
          <cell r="BG545" t="str">
            <v>-</v>
          </cell>
        </row>
        <row r="546">
          <cell r="G546" t="str">
            <v>VVCR12</v>
          </cell>
          <cell r="H546" t="str">
            <v>23120027000113</v>
          </cell>
          <cell r="I546" t="str">
            <v>-</v>
          </cell>
          <cell r="J546" t="str">
            <v>https://fnet.bm</v>
          </cell>
          <cell r="K546">
            <v>0</v>
          </cell>
          <cell r="L546" t="str">
            <v>-</v>
          </cell>
          <cell r="M546" t="str">
            <v>-</v>
          </cell>
          <cell r="N546" t="str">
            <v>-</v>
          </cell>
          <cell r="O546" t="str">
            <v>-</v>
          </cell>
          <cell r="P546" t="str">
            <v>-</v>
          </cell>
          <cell r="Q546" t="str">
            <v>-</v>
          </cell>
          <cell r="R546" t="str">
            <v>-</v>
          </cell>
          <cell r="S546" t="str">
            <v>-</v>
          </cell>
          <cell r="T546" t="str">
            <v>-</v>
          </cell>
          <cell r="U546" t="str">
            <v>-</v>
          </cell>
          <cell r="V546" t="str">
            <v>-</v>
          </cell>
          <cell r="W546" t="str">
            <v>-</v>
          </cell>
          <cell r="X546" t="str">
            <v>-</v>
          </cell>
          <cell r="Y546" t="str">
            <v>-</v>
          </cell>
          <cell r="Z546" t="str">
            <v>-</v>
          </cell>
          <cell r="AA546" t="str">
            <v>-</v>
          </cell>
          <cell r="AB546">
            <v>46022</v>
          </cell>
          <cell r="AC546">
            <v>7508.3320000000003</v>
          </cell>
          <cell r="AD546">
            <v>76903.879050000003</v>
          </cell>
          <cell r="AE546" t="str">
            <v>-</v>
          </cell>
          <cell r="AF546" t="str">
            <v>-</v>
          </cell>
          <cell r="AG546" t="str">
            <v>-</v>
          </cell>
          <cell r="AH546" t="str">
            <v>-</v>
          </cell>
          <cell r="AI546" t="str">
            <v>-</v>
          </cell>
          <cell r="AJ546" t="str">
            <v>-</v>
          </cell>
          <cell r="AK546" t="str">
            <v>-</v>
          </cell>
          <cell r="AL546" t="str">
            <v>-</v>
          </cell>
          <cell r="AM546" t="str">
            <v>-</v>
          </cell>
          <cell r="AN546" t="str">
            <v>-</v>
          </cell>
          <cell r="AO546" t="str">
            <v>-</v>
          </cell>
          <cell r="AP546" t="str">
            <v>-</v>
          </cell>
          <cell r="AQ546" t="str">
            <v>-</v>
          </cell>
          <cell r="AR546" t="str">
            <v>-</v>
          </cell>
          <cell r="AS546" t="str">
            <v>-</v>
          </cell>
          <cell r="AT546" t="str">
            <v>-</v>
          </cell>
          <cell r="AU546" t="str">
            <v>-</v>
          </cell>
          <cell r="AV546" t="str">
            <v>-</v>
          </cell>
          <cell r="AW546" t="str">
            <v>-</v>
          </cell>
          <cell r="AX546" t="str">
            <v>-</v>
          </cell>
          <cell r="AY546" t="str">
            <v>-</v>
          </cell>
          <cell r="AZ546" t="str">
            <v>-</v>
          </cell>
          <cell r="BA546" t="str">
            <v>-</v>
          </cell>
          <cell r="BB546" t="str">
            <v>-</v>
          </cell>
          <cell r="BC546" t="str">
            <v>-</v>
          </cell>
          <cell r="BD546" t="str">
            <v>-</v>
          </cell>
          <cell r="BE546" t="str">
            <v>Bovespa</v>
          </cell>
          <cell r="BF546" t="str">
            <v>FII - Fundos de Investimento Imobiliário</v>
          </cell>
          <cell r="BG546" t="str">
            <v>-</v>
          </cell>
        </row>
        <row r="547">
          <cell r="G547" t="str">
            <v>VVRI12</v>
          </cell>
          <cell r="H547" t="str">
            <v>49184940000177</v>
          </cell>
          <cell r="I547" t="str">
            <v>-</v>
          </cell>
          <cell r="J547" t="str">
            <v>https://fnet.bm</v>
          </cell>
          <cell r="K547">
            <v>0</v>
          </cell>
          <cell r="L547" t="str">
            <v>-</v>
          </cell>
          <cell r="M547" t="str">
            <v>-</v>
          </cell>
          <cell r="N547" t="str">
            <v>-</v>
          </cell>
          <cell r="O547" t="str">
            <v>-</v>
          </cell>
          <cell r="P547" t="str">
            <v>-</v>
          </cell>
          <cell r="Q547" t="str">
            <v>-</v>
          </cell>
          <cell r="R547" t="str">
            <v>-</v>
          </cell>
          <cell r="S547" t="str">
            <v>-</v>
          </cell>
          <cell r="T547" t="str">
            <v>-</v>
          </cell>
          <cell r="U547" t="str">
            <v>-</v>
          </cell>
          <cell r="V547" t="str">
            <v>-</v>
          </cell>
          <cell r="W547" t="str">
            <v>-</v>
          </cell>
          <cell r="X547" t="str">
            <v>-</v>
          </cell>
          <cell r="Y547" t="str">
            <v>-</v>
          </cell>
          <cell r="Z547" t="str">
            <v>-</v>
          </cell>
          <cell r="AA547" t="str">
            <v>-</v>
          </cell>
          <cell r="AB547">
            <v>46022</v>
          </cell>
          <cell r="AC547">
            <v>802.68299999999999</v>
          </cell>
          <cell r="AD547">
            <v>73495.045140000002</v>
          </cell>
          <cell r="AE547" t="str">
            <v>-</v>
          </cell>
          <cell r="AF547" t="str">
            <v>-</v>
          </cell>
          <cell r="AG547" t="str">
            <v>-</v>
          </cell>
          <cell r="AH547" t="str">
            <v>-</v>
          </cell>
          <cell r="AI547" t="str">
            <v>-</v>
          </cell>
          <cell r="AJ547" t="str">
            <v>-</v>
          </cell>
          <cell r="AK547" t="str">
            <v>-</v>
          </cell>
          <cell r="AL547" t="str">
            <v>-</v>
          </cell>
          <cell r="AM547" t="str">
            <v>-</v>
          </cell>
          <cell r="AN547" t="str">
            <v>-</v>
          </cell>
          <cell r="AO547" t="str">
            <v>-</v>
          </cell>
          <cell r="AP547" t="str">
            <v>-</v>
          </cell>
          <cell r="AQ547" t="str">
            <v>-</v>
          </cell>
          <cell r="AR547" t="str">
            <v>-</v>
          </cell>
          <cell r="AS547" t="str">
            <v>-</v>
          </cell>
          <cell r="AT547" t="str">
            <v>-</v>
          </cell>
          <cell r="AU547" t="str">
            <v>-</v>
          </cell>
          <cell r="AV547" t="str">
            <v>-</v>
          </cell>
          <cell r="AW547" t="str">
            <v>-</v>
          </cell>
          <cell r="AX547" t="str">
            <v>-</v>
          </cell>
          <cell r="AY547" t="str">
            <v>-</v>
          </cell>
          <cell r="AZ547" t="str">
            <v>-</v>
          </cell>
          <cell r="BA547" t="str">
            <v>-</v>
          </cell>
          <cell r="BB547" t="str">
            <v>-</v>
          </cell>
          <cell r="BC547" t="str">
            <v>-</v>
          </cell>
          <cell r="BD547" t="str">
            <v>-</v>
          </cell>
          <cell r="BE547" t="str">
            <v>Bovespa</v>
          </cell>
          <cell r="BF547" t="str">
            <v>FII - Fundos de Investimento Imobiliário</v>
          </cell>
          <cell r="BG547" t="str">
            <v>-</v>
          </cell>
        </row>
        <row r="548">
          <cell r="G548" t="str">
            <v>VGIR12</v>
          </cell>
          <cell r="H548" t="str">
            <v>29852732000191</v>
          </cell>
          <cell r="I548" t="str">
            <v>Tradicional</v>
          </cell>
          <cell r="J548" t="str">
            <v>https://fnet.bm</v>
          </cell>
          <cell r="K548">
            <v>0</v>
          </cell>
          <cell r="L548" t="str">
            <v>-</v>
          </cell>
          <cell r="M548">
            <v>0</v>
          </cell>
          <cell r="N548">
            <v>0</v>
          </cell>
          <cell r="O548">
            <v>0</v>
          </cell>
          <cell r="P548">
            <v>45590</v>
          </cell>
          <cell r="Q548" t="str">
            <v>-</v>
          </cell>
          <cell r="R548" t="str">
            <v>-</v>
          </cell>
          <cell r="S548" t="str">
            <v>-</v>
          </cell>
          <cell r="T548" t="str">
            <v>-</v>
          </cell>
          <cell r="U548" t="str">
            <v>-</v>
          </cell>
          <cell r="V548" t="str">
            <v>-</v>
          </cell>
          <cell r="W548" t="str">
            <v>-</v>
          </cell>
          <cell r="X548" t="str">
            <v>-</v>
          </cell>
          <cell r="Y548" t="str">
            <v>-</v>
          </cell>
          <cell r="Z548" t="str">
            <v>-</v>
          </cell>
          <cell r="AA548" t="str">
            <v>-</v>
          </cell>
          <cell r="AB548">
            <v>46022</v>
          </cell>
          <cell r="AC548">
            <v>146101.28700000001</v>
          </cell>
          <cell r="AD548">
            <v>1434329.5948000001</v>
          </cell>
          <cell r="AE548" t="str">
            <v>-</v>
          </cell>
          <cell r="AF548" t="str">
            <v>-</v>
          </cell>
          <cell r="AG548" t="str">
            <v>-</v>
          </cell>
          <cell r="AH548">
            <v>0</v>
          </cell>
          <cell r="AI548">
            <v>0</v>
          </cell>
          <cell r="AJ548" t="str">
            <v>-</v>
          </cell>
          <cell r="AK548" t="str">
            <v>-</v>
          </cell>
          <cell r="AL548" t="str">
            <v>-</v>
          </cell>
          <cell r="AM548" t="str">
            <v>-</v>
          </cell>
          <cell r="AN548" t="str">
            <v>-</v>
          </cell>
          <cell r="AO548" t="str">
            <v>-</v>
          </cell>
          <cell r="AP548" t="str">
            <v>-</v>
          </cell>
          <cell r="AQ548" t="str">
            <v>-</v>
          </cell>
          <cell r="AR548" t="str">
            <v>-</v>
          </cell>
          <cell r="AS548" t="str">
            <v>-</v>
          </cell>
          <cell r="AT548" t="str">
            <v>-</v>
          </cell>
          <cell r="AU548" t="str">
            <v>-</v>
          </cell>
          <cell r="AV548" t="str">
            <v>-</v>
          </cell>
          <cell r="AW548" t="str">
            <v>-</v>
          </cell>
          <cell r="AX548" t="str">
            <v>-</v>
          </cell>
          <cell r="AY548" t="str">
            <v>-</v>
          </cell>
          <cell r="AZ548" t="str">
            <v>-</v>
          </cell>
          <cell r="BA548" t="str">
            <v>-</v>
          </cell>
          <cell r="BB548" t="str">
            <v>-</v>
          </cell>
          <cell r="BC548" t="str">
            <v>-</v>
          </cell>
          <cell r="BD548" t="str">
            <v>-</v>
          </cell>
          <cell r="BE548" t="str">
            <v>Bovespa</v>
          </cell>
          <cell r="BF548" t="str">
            <v>FII - Fundos de Investimento Imobiliário</v>
          </cell>
          <cell r="BG548">
            <v>0</v>
          </cell>
        </row>
        <row r="549">
          <cell r="G549" t="str">
            <v>XPLG12</v>
          </cell>
          <cell r="H549" t="str">
            <v>26502794000185</v>
          </cell>
          <cell r="I549" t="str">
            <v>-</v>
          </cell>
          <cell r="J549" t="str">
            <v>https://fnet.bm</v>
          </cell>
          <cell r="K549">
            <v>0</v>
          </cell>
          <cell r="L549" t="str">
            <v>-</v>
          </cell>
          <cell r="M549" t="str">
            <v>-</v>
          </cell>
          <cell r="N549" t="str">
            <v>-</v>
          </cell>
          <cell r="O549" t="str">
            <v>-</v>
          </cell>
          <cell r="P549" t="str">
            <v>-</v>
          </cell>
          <cell r="Q549" t="str">
            <v>-</v>
          </cell>
          <cell r="R549" t="str">
            <v>-</v>
          </cell>
          <cell r="S549" t="str">
            <v>-</v>
          </cell>
          <cell r="T549" t="str">
            <v>-</v>
          </cell>
          <cell r="U549" t="str">
            <v>-</v>
          </cell>
          <cell r="V549" t="str">
            <v>-</v>
          </cell>
          <cell r="W549" t="str">
            <v>-</v>
          </cell>
          <cell r="X549" t="str">
            <v>-</v>
          </cell>
          <cell r="Y549" t="str">
            <v>-</v>
          </cell>
          <cell r="Z549" t="str">
            <v>-</v>
          </cell>
          <cell r="AA549" t="str">
            <v>-</v>
          </cell>
          <cell r="AB549">
            <v>46022</v>
          </cell>
          <cell r="AC549">
            <v>40015.69</v>
          </cell>
          <cell r="AD549">
            <v>4221707.8492999999</v>
          </cell>
          <cell r="AE549" t="str">
            <v>-</v>
          </cell>
          <cell r="AF549" t="str">
            <v>-</v>
          </cell>
          <cell r="AG549" t="str">
            <v>-</v>
          </cell>
          <cell r="AH549" t="str">
            <v>-</v>
          </cell>
          <cell r="AI549" t="str">
            <v>-</v>
          </cell>
          <cell r="AJ549" t="str">
            <v>-</v>
          </cell>
          <cell r="AK549" t="str">
            <v>-</v>
          </cell>
          <cell r="AL549" t="str">
            <v>-</v>
          </cell>
          <cell r="AM549" t="str">
            <v>-</v>
          </cell>
          <cell r="AN549" t="str">
            <v>-</v>
          </cell>
          <cell r="AO549" t="str">
            <v>-</v>
          </cell>
          <cell r="AP549" t="str">
            <v>-</v>
          </cell>
          <cell r="AQ549" t="str">
            <v>-</v>
          </cell>
          <cell r="AR549" t="str">
            <v>-</v>
          </cell>
          <cell r="AS549" t="str">
            <v>-</v>
          </cell>
          <cell r="AT549" t="str">
            <v>-</v>
          </cell>
          <cell r="AU549" t="str">
            <v>-</v>
          </cell>
          <cell r="AV549" t="str">
            <v>-</v>
          </cell>
          <cell r="AW549" t="str">
            <v>-</v>
          </cell>
          <cell r="AX549" t="str">
            <v>-</v>
          </cell>
          <cell r="AY549" t="str">
            <v>-</v>
          </cell>
          <cell r="AZ549" t="str">
            <v>-</v>
          </cell>
          <cell r="BA549" t="str">
            <v>-</v>
          </cell>
          <cell r="BB549" t="str">
            <v>-</v>
          </cell>
          <cell r="BC549" t="str">
            <v>-</v>
          </cell>
          <cell r="BD549" t="str">
            <v>-</v>
          </cell>
          <cell r="BE549" t="str">
            <v>Bovespa</v>
          </cell>
          <cell r="BF549" t="str">
            <v>FII - Fundos de Investimento Imobiliário</v>
          </cell>
          <cell r="BG549" t="str">
            <v>-</v>
          </cell>
        </row>
        <row r="550">
          <cell r="G550" t="str">
            <v>EIRA12</v>
          </cell>
          <cell r="H550" t="str">
            <v>59202651000107</v>
          </cell>
          <cell r="I550" t="str">
            <v>-</v>
          </cell>
          <cell r="J550" t="str">
            <v>https://fnet.bm</v>
          </cell>
          <cell r="K550">
            <v>0</v>
          </cell>
          <cell r="L550" t="str">
            <v>-</v>
          </cell>
          <cell r="M550" t="str">
            <v>-</v>
          </cell>
          <cell r="N550" t="str">
            <v>-</v>
          </cell>
          <cell r="O550" t="str">
            <v>-</v>
          </cell>
          <cell r="P550" t="str">
            <v>-</v>
          </cell>
          <cell r="Q550" t="str">
            <v>-</v>
          </cell>
          <cell r="R550" t="str">
            <v>-</v>
          </cell>
          <cell r="S550" t="str">
            <v>-</v>
          </cell>
          <cell r="T550" t="str">
            <v>-</v>
          </cell>
          <cell r="U550" t="str">
            <v>-</v>
          </cell>
          <cell r="V550" t="str">
            <v>-</v>
          </cell>
          <cell r="W550" t="str">
            <v>-</v>
          </cell>
          <cell r="X550" t="str">
            <v>-</v>
          </cell>
          <cell r="Y550" t="str">
            <v>-</v>
          </cell>
          <cell r="Z550" t="str">
            <v>-</v>
          </cell>
          <cell r="AA550" t="str">
            <v>-</v>
          </cell>
          <cell r="AB550">
            <v>46022</v>
          </cell>
          <cell r="AC550">
            <v>200.49</v>
          </cell>
          <cell r="AD550">
            <v>20901.127189999999</v>
          </cell>
          <cell r="AE550" t="str">
            <v>-</v>
          </cell>
          <cell r="AF550" t="str">
            <v>-</v>
          </cell>
          <cell r="AG550" t="str">
            <v>-</v>
          </cell>
          <cell r="AH550" t="str">
            <v>-</v>
          </cell>
          <cell r="AI550" t="str">
            <v>-</v>
          </cell>
          <cell r="AJ550" t="str">
            <v>-</v>
          </cell>
          <cell r="AK550" t="str">
            <v>-</v>
          </cell>
          <cell r="AL550" t="str">
            <v>-</v>
          </cell>
          <cell r="AM550" t="str">
            <v>-</v>
          </cell>
          <cell r="AN550" t="str">
            <v>-</v>
          </cell>
          <cell r="AO550" t="str">
            <v>-</v>
          </cell>
          <cell r="AP550" t="str">
            <v>-</v>
          </cell>
          <cell r="AQ550" t="str">
            <v>-</v>
          </cell>
          <cell r="AR550" t="str">
            <v>-</v>
          </cell>
          <cell r="AS550" t="str">
            <v>-</v>
          </cell>
          <cell r="AT550" t="str">
            <v>-</v>
          </cell>
          <cell r="AU550" t="str">
            <v>-</v>
          </cell>
          <cell r="AV550" t="str">
            <v>-</v>
          </cell>
          <cell r="AW550" t="str">
            <v>-</v>
          </cell>
          <cell r="AX550" t="str">
            <v>-</v>
          </cell>
          <cell r="AY550" t="str">
            <v>-</v>
          </cell>
          <cell r="AZ550" t="str">
            <v>-</v>
          </cell>
          <cell r="BA550" t="str">
            <v>-</v>
          </cell>
          <cell r="BB550" t="str">
            <v>-</v>
          </cell>
          <cell r="BC550" t="str">
            <v>-</v>
          </cell>
          <cell r="BD550" t="str">
            <v>-</v>
          </cell>
          <cell r="BE550" t="str">
            <v>Bovespa</v>
          </cell>
          <cell r="BF550" t="str">
            <v>FII - Fundos de Investimento Imobiliário</v>
          </cell>
          <cell r="BG550" t="str">
            <v>-</v>
          </cell>
        </row>
        <row r="551">
          <cell r="G551" t="str">
            <v>GAME12</v>
          </cell>
          <cell r="H551" t="str">
            <v>41269052000145</v>
          </cell>
          <cell r="I551" t="str">
            <v>-</v>
          </cell>
          <cell r="J551" t="str">
            <v>https://fnet.bm</v>
          </cell>
          <cell r="K551">
            <v>0</v>
          </cell>
          <cell r="L551" t="str">
            <v>-</v>
          </cell>
          <cell r="M551" t="str">
            <v>-</v>
          </cell>
          <cell r="N551" t="str">
            <v>-</v>
          </cell>
          <cell r="O551" t="str">
            <v>-</v>
          </cell>
          <cell r="P551" t="str">
            <v>-</v>
          </cell>
          <cell r="Q551" t="str">
            <v>-</v>
          </cell>
          <cell r="R551" t="str">
            <v>-</v>
          </cell>
          <cell r="S551" t="str">
            <v>-</v>
          </cell>
          <cell r="T551" t="str">
            <v>-</v>
          </cell>
          <cell r="U551" t="str">
            <v>-</v>
          </cell>
          <cell r="V551" t="str">
            <v>-</v>
          </cell>
          <cell r="W551" t="str">
            <v>-</v>
          </cell>
          <cell r="X551" t="str">
            <v>-</v>
          </cell>
          <cell r="Y551" t="str">
            <v>-</v>
          </cell>
          <cell r="Z551" t="str">
            <v>-</v>
          </cell>
          <cell r="AA551" t="str">
            <v>-</v>
          </cell>
          <cell r="AB551">
            <v>46022</v>
          </cell>
          <cell r="AC551">
            <v>24370.63</v>
          </cell>
          <cell r="AD551">
            <v>235062.87789999999</v>
          </cell>
          <cell r="AE551" t="str">
            <v>-</v>
          </cell>
          <cell r="AF551" t="str">
            <v>-</v>
          </cell>
          <cell r="AG551" t="str">
            <v>-</v>
          </cell>
          <cell r="AH551" t="str">
            <v>-</v>
          </cell>
          <cell r="AI551" t="str">
            <v>-</v>
          </cell>
          <cell r="AJ551" t="str">
            <v>-</v>
          </cell>
          <cell r="AK551" t="str">
            <v>-</v>
          </cell>
          <cell r="AL551" t="str">
            <v>-</v>
          </cell>
          <cell r="AM551" t="str">
            <v>-</v>
          </cell>
          <cell r="AN551" t="str">
            <v>-</v>
          </cell>
          <cell r="AO551" t="str">
            <v>-</v>
          </cell>
          <cell r="AP551" t="str">
            <v>-</v>
          </cell>
          <cell r="AQ551" t="str">
            <v>-</v>
          </cell>
          <cell r="AR551" t="str">
            <v>-</v>
          </cell>
          <cell r="AS551" t="str">
            <v>-</v>
          </cell>
          <cell r="AT551" t="str">
            <v>-</v>
          </cell>
          <cell r="AU551" t="str">
            <v>-</v>
          </cell>
          <cell r="AV551" t="str">
            <v>-</v>
          </cell>
          <cell r="AW551" t="str">
            <v>-</v>
          </cell>
          <cell r="AX551" t="str">
            <v>-</v>
          </cell>
          <cell r="AY551" t="str">
            <v>-</v>
          </cell>
          <cell r="AZ551" t="str">
            <v>-</v>
          </cell>
          <cell r="BA551" t="str">
            <v>-</v>
          </cell>
          <cell r="BB551" t="str">
            <v>-</v>
          </cell>
          <cell r="BC551" t="str">
            <v>-</v>
          </cell>
          <cell r="BD551" t="str">
            <v>-</v>
          </cell>
          <cell r="BE551" t="str">
            <v>Bovespa</v>
          </cell>
          <cell r="BF551" t="str">
            <v>FII - Fundos de Investimento Imobiliário</v>
          </cell>
          <cell r="BG551" t="str">
            <v>-</v>
          </cell>
        </row>
        <row r="552">
          <cell r="G552" t="str">
            <v>GARE12</v>
          </cell>
          <cell r="H552" t="str">
            <v>37295919000160</v>
          </cell>
          <cell r="I552" t="str">
            <v>Tradicional</v>
          </cell>
          <cell r="J552" t="str">
            <v>https://fnet.bm</v>
          </cell>
          <cell r="K552">
            <v>0</v>
          </cell>
          <cell r="L552" t="str">
            <v>-</v>
          </cell>
          <cell r="M552" t="str">
            <v>-</v>
          </cell>
          <cell r="N552">
            <v>0</v>
          </cell>
          <cell r="O552">
            <v>0</v>
          </cell>
          <cell r="P552">
            <v>45881</v>
          </cell>
          <cell r="Q552" t="str">
            <v>-</v>
          </cell>
          <cell r="R552" t="str">
            <v>-</v>
          </cell>
          <cell r="S552" t="str">
            <v>-</v>
          </cell>
          <cell r="T552" t="str">
            <v>-</v>
          </cell>
          <cell r="U552" t="str">
            <v>-</v>
          </cell>
          <cell r="V552" t="str">
            <v>-</v>
          </cell>
          <cell r="W552" t="str">
            <v>-</v>
          </cell>
          <cell r="X552" t="str">
            <v>-</v>
          </cell>
          <cell r="Y552" t="str">
            <v>-</v>
          </cell>
          <cell r="Z552" t="str">
            <v>-</v>
          </cell>
          <cell r="AA552" t="str">
            <v>-</v>
          </cell>
          <cell r="AB552">
            <v>46022</v>
          </cell>
          <cell r="AC552">
            <v>289186.43800000002</v>
          </cell>
          <cell r="AD552">
            <v>2696608.8369999998</v>
          </cell>
          <cell r="AE552" t="str">
            <v>-</v>
          </cell>
          <cell r="AF552" t="str">
            <v>-</v>
          </cell>
          <cell r="AG552" t="str">
            <v>-</v>
          </cell>
          <cell r="AH552" t="str">
            <v>-</v>
          </cell>
          <cell r="AI552">
            <v>0</v>
          </cell>
          <cell r="AJ552" t="str">
            <v>-</v>
          </cell>
          <cell r="AK552" t="str">
            <v>-</v>
          </cell>
          <cell r="AL552" t="str">
            <v>-</v>
          </cell>
          <cell r="AM552" t="str">
            <v>-</v>
          </cell>
          <cell r="AN552" t="str">
            <v>-</v>
          </cell>
          <cell r="AO552" t="str">
            <v>-</v>
          </cell>
          <cell r="AP552" t="str">
            <v>-</v>
          </cell>
          <cell r="AQ552" t="str">
            <v>-</v>
          </cell>
          <cell r="AR552" t="str">
            <v>-</v>
          </cell>
          <cell r="AS552" t="str">
            <v>-</v>
          </cell>
          <cell r="AT552" t="str">
            <v>-</v>
          </cell>
          <cell r="AU552" t="str">
            <v>-</v>
          </cell>
          <cell r="AV552" t="str">
            <v>-</v>
          </cell>
          <cell r="AW552" t="str">
            <v>-</v>
          </cell>
          <cell r="AX552" t="str">
            <v>-</v>
          </cell>
          <cell r="AY552" t="str">
            <v>-</v>
          </cell>
          <cell r="AZ552" t="str">
            <v>-</v>
          </cell>
          <cell r="BA552" t="str">
            <v>-</v>
          </cell>
          <cell r="BB552" t="str">
            <v>-</v>
          </cell>
          <cell r="BC552" t="str">
            <v>-</v>
          </cell>
          <cell r="BD552" t="str">
            <v>-</v>
          </cell>
          <cell r="BE552" t="str">
            <v>Bovespa</v>
          </cell>
          <cell r="BF552" t="str">
            <v>FII - Fundos de Investimento Imobiliário</v>
          </cell>
          <cell r="BG552">
            <v>0</v>
          </cell>
        </row>
        <row r="553">
          <cell r="G553" t="str">
            <v>MMVE12</v>
          </cell>
          <cell r="H553" t="str">
            <v>41251337000159</v>
          </cell>
          <cell r="I553" t="str">
            <v>Tradicional</v>
          </cell>
          <cell r="J553" t="str">
            <v>https://fnet.bm</v>
          </cell>
          <cell r="K553">
            <v>0</v>
          </cell>
          <cell r="L553" t="str">
            <v>-</v>
          </cell>
          <cell r="M553" t="str">
            <v>-</v>
          </cell>
          <cell r="N553" t="str">
            <v>-</v>
          </cell>
          <cell r="O553" t="str">
            <v>-</v>
          </cell>
          <cell r="P553" t="str">
            <v>-</v>
          </cell>
          <cell r="Q553" t="str">
            <v>-</v>
          </cell>
          <cell r="R553" t="str">
            <v>-</v>
          </cell>
          <cell r="S553" t="str">
            <v>-</v>
          </cell>
          <cell r="T553" t="str">
            <v>-</v>
          </cell>
          <cell r="U553" t="str">
            <v>-</v>
          </cell>
          <cell r="V553" t="str">
            <v>-</v>
          </cell>
          <cell r="W553" t="str">
            <v>-</v>
          </cell>
          <cell r="X553" t="str">
            <v>-</v>
          </cell>
          <cell r="Y553" t="str">
            <v>-</v>
          </cell>
          <cell r="Z553" t="str">
            <v>-</v>
          </cell>
          <cell r="AA553" t="str">
            <v>-</v>
          </cell>
          <cell r="AB553">
            <v>46022</v>
          </cell>
          <cell r="AC553">
            <v>489.036</v>
          </cell>
          <cell r="AD553">
            <v>77446.170800000007</v>
          </cell>
          <cell r="AE553" t="str">
            <v>-</v>
          </cell>
          <cell r="AF553" t="str">
            <v>-</v>
          </cell>
          <cell r="AG553" t="str">
            <v>-</v>
          </cell>
          <cell r="AH553" t="str">
            <v>-</v>
          </cell>
          <cell r="AI553" t="str">
            <v>-</v>
          </cell>
          <cell r="AJ553" t="str">
            <v>-</v>
          </cell>
          <cell r="AK553" t="str">
            <v>-</v>
          </cell>
          <cell r="AL553" t="str">
            <v>-</v>
          </cell>
          <cell r="AM553" t="str">
            <v>-</v>
          </cell>
          <cell r="AN553" t="str">
            <v>-</v>
          </cell>
          <cell r="AO553" t="str">
            <v>-</v>
          </cell>
          <cell r="AP553" t="str">
            <v>-</v>
          </cell>
          <cell r="AQ553" t="str">
            <v>-</v>
          </cell>
          <cell r="AR553" t="str">
            <v>-</v>
          </cell>
          <cell r="AS553" t="str">
            <v>-</v>
          </cell>
          <cell r="AT553" t="str">
            <v>-</v>
          </cell>
          <cell r="AU553" t="str">
            <v>-</v>
          </cell>
          <cell r="AV553" t="str">
            <v>-</v>
          </cell>
          <cell r="AW553" t="str">
            <v>-</v>
          </cell>
          <cell r="AX553" t="str">
            <v>-</v>
          </cell>
          <cell r="AY553" t="str">
            <v>-</v>
          </cell>
          <cell r="AZ553" t="str">
            <v>-</v>
          </cell>
          <cell r="BA553" t="str">
            <v>-</v>
          </cell>
          <cell r="BB553" t="str">
            <v>-</v>
          </cell>
          <cell r="BC553" t="str">
            <v>-</v>
          </cell>
          <cell r="BD553" t="str">
            <v>-</v>
          </cell>
          <cell r="BE553" t="str">
            <v>Bovespa</v>
          </cell>
          <cell r="BF553" t="str">
            <v>FII - Fundos de Investimento Imobiliário</v>
          </cell>
          <cell r="BG553" t="str">
            <v>-</v>
          </cell>
        </row>
        <row r="554">
          <cell r="G554" t="str">
            <v>SAPI12</v>
          </cell>
          <cell r="H554" t="str">
            <v>51646298000142</v>
          </cell>
          <cell r="I554" t="str">
            <v>-</v>
          </cell>
          <cell r="J554" t="str">
            <v>https://fnet.bm</v>
          </cell>
          <cell r="K554">
            <v>0</v>
          </cell>
          <cell r="L554" t="str">
            <v>-</v>
          </cell>
          <cell r="M554" t="str">
            <v>-</v>
          </cell>
          <cell r="N554" t="str">
            <v>-</v>
          </cell>
          <cell r="O554" t="str">
            <v>-</v>
          </cell>
          <cell r="P554" t="str">
            <v>-</v>
          </cell>
          <cell r="Q554" t="str">
            <v>-</v>
          </cell>
          <cell r="R554" t="str">
            <v>-</v>
          </cell>
          <cell r="S554" t="str">
            <v>-</v>
          </cell>
          <cell r="T554" t="str">
            <v>-</v>
          </cell>
          <cell r="U554" t="str">
            <v>-</v>
          </cell>
          <cell r="V554" t="str">
            <v>-</v>
          </cell>
          <cell r="W554" t="str">
            <v>-</v>
          </cell>
          <cell r="X554" t="str">
            <v>-</v>
          </cell>
          <cell r="Y554" t="str">
            <v>-</v>
          </cell>
          <cell r="Z554" t="str">
            <v>-</v>
          </cell>
          <cell r="AA554" t="str">
            <v>-</v>
          </cell>
          <cell r="AB554">
            <v>46022</v>
          </cell>
          <cell r="AC554">
            <v>29563.321</v>
          </cell>
          <cell r="AD554">
            <v>295177.84077000001</v>
          </cell>
          <cell r="AE554" t="str">
            <v>-</v>
          </cell>
          <cell r="AF554" t="str">
            <v>-</v>
          </cell>
          <cell r="AG554" t="str">
            <v>-</v>
          </cell>
          <cell r="AH554" t="str">
            <v>-</v>
          </cell>
          <cell r="AI554" t="str">
            <v>-</v>
          </cell>
          <cell r="AJ554" t="str">
            <v>-</v>
          </cell>
          <cell r="AK554" t="str">
            <v>-</v>
          </cell>
          <cell r="AL554" t="str">
            <v>-</v>
          </cell>
          <cell r="AM554" t="str">
            <v>-</v>
          </cell>
          <cell r="AN554" t="str">
            <v>-</v>
          </cell>
          <cell r="AO554" t="str">
            <v>-</v>
          </cell>
          <cell r="AP554" t="str">
            <v>-</v>
          </cell>
          <cell r="AQ554" t="str">
            <v>-</v>
          </cell>
          <cell r="AR554" t="str">
            <v>-</v>
          </cell>
          <cell r="AS554" t="str">
            <v>-</v>
          </cell>
          <cell r="AT554" t="str">
            <v>-</v>
          </cell>
          <cell r="AU554" t="str">
            <v>-</v>
          </cell>
          <cell r="AV554" t="str">
            <v>-</v>
          </cell>
          <cell r="AW554" t="str">
            <v>-</v>
          </cell>
          <cell r="AX554" t="str">
            <v>-</v>
          </cell>
          <cell r="AY554" t="str">
            <v>-</v>
          </cell>
          <cell r="AZ554" t="str">
            <v>-</v>
          </cell>
          <cell r="BA554" t="str">
            <v>-</v>
          </cell>
          <cell r="BB554" t="str">
            <v>-</v>
          </cell>
          <cell r="BC554" t="str">
            <v>-</v>
          </cell>
          <cell r="BD554" t="str">
            <v>-</v>
          </cell>
          <cell r="BE554" t="str">
            <v>Bovespa</v>
          </cell>
          <cell r="BF554" t="str">
            <v>FII - Fundos de Investimento Imobiliário</v>
          </cell>
          <cell r="BG554" t="str">
            <v>-</v>
          </cell>
        </row>
        <row r="555">
          <cell r="G555" t="str">
            <v>SNEL13</v>
          </cell>
          <cell r="H555" t="str">
            <v>43741171000184</v>
          </cell>
          <cell r="I555" t="str">
            <v>-</v>
          </cell>
          <cell r="J555" t="str">
            <v>https://fnet.bm</v>
          </cell>
          <cell r="K555">
            <v>0</v>
          </cell>
          <cell r="L555" t="str">
            <v>-</v>
          </cell>
          <cell r="M555" t="str">
            <v>-</v>
          </cell>
          <cell r="N555" t="str">
            <v>-</v>
          </cell>
          <cell r="O555" t="str">
            <v>-</v>
          </cell>
          <cell r="P555" t="str">
            <v>-</v>
          </cell>
          <cell r="Q555" t="str">
            <v>-</v>
          </cell>
          <cell r="R555" t="str">
            <v>-</v>
          </cell>
          <cell r="S555" t="str">
            <v>-</v>
          </cell>
          <cell r="T555" t="str">
            <v>-</v>
          </cell>
          <cell r="U555" t="str">
            <v>-</v>
          </cell>
          <cell r="V555" t="str">
            <v>-</v>
          </cell>
          <cell r="W555" t="str">
            <v>-</v>
          </cell>
          <cell r="X555" t="str">
            <v>-</v>
          </cell>
          <cell r="Y555" t="str">
            <v>-</v>
          </cell>
          <cell r="Z555" t="str">
            <v>-</v>
          </cell>
          <cell r="AA555" t="str">
            <v>-</v>
          </cell>
          <cell r="AB555">
            <v>46022</v>
          </cell>
          <cell r="AC555">
            <v>110677.628</v>
          </cell>
          <cell r="AD555">
            <v>909373.68524999998</v>
          </cell>
          <cell r="AE555" t="str">
            <v>-</v>
          </cell>
          <cell r="AF555">
            <v>46037</v>
          </cell>
          <cell r="AG555" t="str">
            <v>-</v>
          </cell>
          <cell r="AH555" t="str">
            <v>-</v>
          </cell>
          <cell r="AI555" t="str">
            <v>-</v>
          </cell>
          <cell r="AJ555" t="str">
            <v>-</v>
          </cell>
          <cell r="AK555" t="str">
            <v>-</v>
          </cell>
          <cell r="AL555" t="str">
            <v>-</v>
          </cell>
          <cell r="AM555" t="str">
            <v>-</v>
          </cell>
          <cell r="AN555" t="str">
            <v>-</v>
          </cell>
          <cell r="AO555" t="str">
            <v>-</v>
          </cell>
          <cell r="AP555" t="str">
            <v>-</v>
          </cell>
          <cell r="AQ555" t="str">
            <v>-</v>
          </cell>
          <cell r="AR555" t="str">
            <v>-</v>
          </cell>
          <cell r="AS555" t="str">
            <v>-</v>
          </cell>
          <cell r="AT555" t="str">
            <v>-</v>
          </cell>
          <cell r="AU555" t="str">
            <v>-</v>
          </cell>
          <cell r="AV555" t="str">
            <v>-</v>
          </cell>
          <cell r="AW555" t="str">
            <v>-</v>
          </cell>
          <cell r="AX555" t="str">
            <v>-</v>
          </cell>
          <cell r="AY555" t="str">
            <v>-</v>
          </cell>
          <cell r="AZ555" t="str">
            <v>-</v>
          </cell>
          <cell r="BA555" t="str">
            <v>-</v>
          </cell>
          <cell r="BB555" t="str">
            <v>-</v>
          </cell>
          <cell r="BC555" t="str">
            <v>-</v>
          </cell>
          <cell r="BD555" t="str">
            <v>-</v>
          </cell>
          <cell r="BE555" t="str">
            <v>Bovespa</v>
          </cell>
          <cell r="BF555" t="str">
            <v>FII - Fundos de Investimento Imobiliário</v>
          </cell>
          <cell r="BG555" t="str">
            <v>-</v>
          </cell>
        </row>
        <row r="556">
          <cell r="G556" t="str">
            <v>SNFZ12</v>
          </cell>
          <cell r="H556" t="str">
            <v>53313475000102</v>
          </cell>
          <cell r="I556" t="str">
            <v>Tradicional</v>
          </cell>
          <cell r="J556" t="str">
            <v>https://fnet.bm</v>
          </cell>
          <cell r="K556">
            <v>0</v>
          </cell>
          <cell r="L556" t="str">
            <v>-</v>
          </cell>
          <cell r="M556" t="str">
            <v>-</v>
          </cell>
          <cell r="N556" t="str">
            <v>-</v>
          </cell>
          <cell r="O556" t="str">
            <v>-</v>
          </cell>
          <cell r="P556" t="str">
            <v>-</v>
          </cell>
          <cell r="Q556" t="str">
            <v>-</v>
          </cell>
          <cell r="R556" t="str">
            <v>-</v>
          </cell>
          <cell r="S556" t="str">
            <v>-</v>
          </cell>
          <cell r="T556" t="str">
            <v>-</v>
          </cell>
          <cell r="U556" t="str">
            <v>-</v>
          </cell>
          <cell r="V556" t="str">
            <v>-</v>
          </cell>
          <cell r="W556" t="str">
            <v>-</v>
          </cell>
          <cell r="X556" t="str">
            <v>-</v>
          </cell>
          <cell r="Y556" t="str">
            <v>-</v>
          </cell>
          <cell r="Z556" t="str">
            <v>-</v>
          </cell>
          <cell r="AA556" t="str">
            <v>-</v>
          </cell>
          <cell r="AB556">
            <v>45900</v>
          </cell>
          <cell r="AC556">
            <v>6202.442</v>
          </cell>
          <cell r="AD556">
            <v>62625.277479999997</v>
          </cell>
          <cell r="AE556" t="str">
            <v>-</v>
          </cell>
          <cell r="AF556" t="str">
            <v>-</v>
          </cell>
          <cell r="AG556" t="str">
            <v>-</v>
          </cell>
          <cell r="AH556" t="str">
            <v>-</v>
          </cell>
          <cell r="AI556" t="str">
            <v>-</v>
          </cell>
          <cell r="AJ556" t="str">
            <v>-</v>
          </cell>
          <cell r="AK556" t="str">
            <v>-</v>
          </cell>
          <cell r="AL556" t="str">
            <v>-</v>
          </cell>
          <cell r="AM556" t="str">
            <v>-</v>
          </cell>
          <cell r="AN556" t="str">
            <v>-</v>
          </cell>
          <cell r="AO556" t="str">
            <v>-</v>
          </cell>
          <cell r="AP556" t="str">
            <v>-</v>
          </cell>
          <cell r="AQ556" t="str">
            <v>-</v>
          </cell>
          <cell r="AR556" t="str">
            <v>-</v>
          </cell>
          <cell r="AS556" t="str">
            <v>-</v>
          </cell>
          <cell r="AT556" t="str">
            <v>-</v>
          </cell>
          <cell r="AU556" t="str">
            <v>-</v>
          </cell>
          <cell r="AV556" t="str">
            <v>-</v>
          </cell>
          <cell r="AW556" t="str">
            <v>-</v>
          </cell>
          <cell r="AX556" t="str">
            <v>-</v>
          </cell>
          <cell r="AY556" t="str">
            <v>-</v>
          </cell>
          <cell r="AZ556" t="str">
            <v>-</v>
          </cell>
          <cell r="BA556" t="str">
            <v>-</v>
          </cell>
          <cell r="BB556" t="str">
            <v>-</v>
          </cell>
          <cell r="BC556" t="str">
            <v>-</v>
          </cell>
          <cell r="BD556" t="str">
            <v>-</v>
          </cell>
          <cell r="BE556" t="str">
            <v>Bovespa</v>
          </cell>
          <cell r="BF556" t="str">
            <v>FIAGRO-FII - Fundo de Investimento Imobiliário em Cadeias Agroindustriais</v>
          </cell>
          <cell r="BG556" t="str">
            <v>-</v>
          </cell>
        </row>
        <row r="557">
          <cell r="G557" t="str">
            <v>VHFA12</v>
          </cell>
          <cell r="H557" t="str">
            <v>51658280000160</v>
          </cell>
          <cell r="I557" t="str">
            <v>Tradicional</v>
          </cell>
          <cell r="J557" t="str">
            <v>https://fnet.bm</v>
          </cell>
          <cell r="K557">
            <v>0</v>
          </cell>
          <cell r="L557" t="str">
            <v>-</v>
          </cell>
          <cell r="M557" t="str">
            <v>-</v>
          </cell>
          <cell r="N557" t="str">
            <v>-</v>
          </cell>
          <cell r="O557" t="str">
            <v>-</v>
          </cell>
          <cell r="P557" t="str">
            <v>-</v>
          </cell>
          <cell r="Q557" t="str">
            <v>-</v>
          </cell>
          <cell r="R557" t="str">
            <v>-</v>
          </cell>
          <cell r="S557" t="str">
            <v>-</v>
          </cell>
          <cell r="T557" t="str">
            <v>-</v>
          </cell>
          <cell r="U557" t="str">
            <v>-</v>
          </cell>
          <cell r="V557" t="str">
            <v>-</v>
          </cell>
          <cell r="W557" t="str">
            <v>-</v>
          </cell>
          <cell r="X557" t="str">
            <v>-</v>
          </cell>
          <cell r="Y557" t="str">
            <v>-</v>
          </cell>
          <cell r="Z557" t="str">
            <v>-</v>
          </cell>
          <cell r="AA557" t="str">
            <v>-</v>
          </cell>
          <cell r="AB557">
            <v>45900</v>
          </cell>
          <cell r="AC557">
            <v>9480.2579999999998</v>
          </cell>
          <cell r="AD557">
            <v>95429.129509999999</v>
          </cell>
          <cell r="AE557" t="str">
            <v>-</v>
          </cell>
          <cell r="AF557" t="str">
            <v>-</v>
          </cell>
          <cell r="AG557" t="str">
            <v>-</v>
          </cell>
          <cell r="AH557" t="str">
            <v>-</v>
          </cell>
          <cell r="AI557" t="str">
            <v>-</v>
          </cell>
          <cell r="AJ557" t="str">
            <v>-</v>
          </cell>
          <cell r="AK557" t="str">
            <v>-</v>
          </cell>
          <cell r="AL557" t="str">
            <v>-</v>
          </cell>
          <cell r="AM557" t="str">
            <v>-</v>
          </cell>
          <cell r="AN557" t="str">
            <v>-</v>
          </cell>
          <cell r="AO557" t="str">
            <v>-</v>
          </cell>
          <cell r="AP557" t="str">
            <v>-</v>
          </cell>
          <cell r="AQ557" t="str">
            <v>-</v>
          </cell>
          <cell r="AR557" t="str">
            <v>-</v>
          </cell>
          <cell r="AS557" t="str">
            <v>-</v>
          </cell>
          <cell r="AT557" t="str">
            <v>-</v>
          </cell>
          <cell r="AU557" t="str">
            <v>-</v>
          </cell>
          <cell r="AV557" t="str">
            <v>-</v>
          </cell>
          <cell r="AW557" t="str">
            <v>-</v>
          </cell>
          <cell r="AX557" t="str">
            <v>-</v>
          </cell>
          <cell r="AY557" t="str">
            <v>-</v>
          </cell>
          <cell r="AZ557" t="str">
            <v>-</v>
          </cell>
          <cell r="BA557" t="str">
            <v>-</v>
          </cell>
          <cell r="BB557" t="str">
            <v>-</v>
          </cell>
          <cell r="BC557" t="str">
            <v>-</v>
          </cell>
          <cell r="BD557" t="str">
            <v>-</v>
          </cell>
          <cell r="BE557" t="str">
            <v>Bovespa</v>
          </cell>
          <cell r="BF557" t="str">
            <v>FIAGRO-FII - Fundo de Investimento Imobiliário em Cadeias Agroindustriais</v>
          </cell>
          <cell r="BG557" t="str">
            <v>-</v>
          </cell>
        </row>
        <row r="558">
          <cell r="G558" t="str">
            <v>RENV12</v>
          </cell>
          <cell r="H558" t="str">
            <v>54174907000104</v>
          </cell>
          <cell r="I558" t="str">
            <v>Tradicional</v>
          </cell>
          <cell r="J558" t="str">
            <v>https://fnet.bm</v>
          </cell>
          <cell r="K558">
            <v>0</v>
          </cell>
          <cell r="L558" t="str">
            <v>-</v>
          </cell>
          <cell r="M558" t="str">
            <v>-</v>
          </cell>
          <cell r="N558" t="str">
            <v>-</v>
          </cell>
          <cell r="O558" t="str">
            <v>-</v>
          </cell>
          <cell r="P558" t="str">
            <v>-</v>
          </cell>
          <cell r="Q558" t="str">
            <v>-</v>
          </cell>
          <cell r="R558" t="str">
            <v>-</v>
          </cell>
          <cell r="S558" t="str">
            <v>-</v>
          </cell>
          <cell r="T558" t="str">
            <v>-</v>
          </cell>
          <cell r="U558" t="str">
            <v>-</v>
          </cell>
          <cell r="V558" t="str">
            <v>-</v>
          </cell>
          <cell r="W558" t="str">
            <v>-</v>
          </cell>
          <cell r="X558" t="str">
            <v>-</v>
          </cell>
          <cell r="Y558" t="str">
            <v>-</v>
          </cell>
          <cell r="Z558" t="str">
            <v>-</v>
          </cell>
          <cell r="AA558" t="str">
            <v>-</v>
          </cell>
          <cell r="AB558">
            <v>46022</v>
          </cell>
          <cell r="AC558">
            <v>1026.7940000000001</v>
          </cell>
          <cell r="AD558">
            <v>14764.589550000001</v>
          </cell>
          <cell r="AE558" t="str">
            <v>-</v>
          </cell>
          <cell r="AF558" t="str">
            <v>-</v>
          </cell>
          <cell r="AG558" t="str">
            <v>-</v>
          </cell>
          <cell r="AH558" t="str">
            <v>-</v>
          </cell>
          <cell r="AI558" t="str">
            <v>-</v>
          </cell>
          <cell r="AJ558" t="str">
            <v>-</v>
          </cell>
          <cell r="AK558" t="str">
            <v>-</v>
          </cell>
          <cell r="AL558" t="str">
            <v>-</v>
          </cell>
          <cell r="AM558" t="str">
            <v>-</v>
          </cell>
          <cell r="AN558" t="str">
            <v>-</v>
          </cell>
          <cell r="AO558" t="str">
            <v>-</v>
          </cell>
          <cell r="AP558" t="str">
            <v>-</v>
          </cell>
          <cell r="AQ558" t="str">
            <v>-</v>
          </cell>
          <cell r="AR558" t="str">
            <v>-</v>
          </cell>
          <cell r="AS558" t="str">
            <v>-</v>
          </cell>
          <cell r="AT558" t="str">
            <v>-</v>
          </cell>
          <cell r="AU558" t="str">
            <v>-</v>
          </cell>
          <cell r="AV558" t="str">
            <v>-</v>
          </cell>
          <cell r="AW558" t="str">
            <v>-</v>
          </cell>
          <cell r="AX558" t="str">
            <v>-</v>
          </cell>
          <cell r="AY558" t="str">
            <v>-</v>
          </cell>
          <cell r="AZ558" t="str">
            <v>-</v>
          </cell>
          <cell r="BA558" t="str">
            <v>-</v>
          </cell>
          <cell r="BB558" t="str">
            <v>-</v>
          </cell>
          <cell r="BC558" t="str">
            <v>-</v>
          </cell>
          <cell r="BD558" t="str">
            <v>-</v>
          </cell>
          <cell r="BE558" t="str">
            <v>Bovespa</v>
          </cell>
          <cell r="BF558" t="str">
            <v>FII - Fundos de Investimento Imobiliário</v>
          </cell>
          <cell r="BG558" t="str">
            <v>-</v>
          </cell>
        </row>
        <row r="559">
          <cell r="G559" t="str">
            <v>DAMA12</v>
          </cell>
          <cell r="H559" t="str">
            <v>53866872000101</v>
          </cell>
          <cell r="I559" t="str">
            <v>Tradicional</v>
          </cell>
          <cell r="J559" t="str">
            <v>https://fnet.bm</v>
          </cell>
          <cell r="K559">
            <v>0</v>
          </cell>
          <cell r="L559" t="str">
            <v>-</v>
          </cell>
          <cell r="M559" t="str">
            <v>-</v>
          </cell>
          <cell r="N559" t="str">
            <v>-</v>
          </cell>
          <cell r="O559" t="str">
            <v>-</v>
          </cell>
          <cell r="P559" t="str">
            <v>-</v>
          </cell>
          <cell r="Q559" t="str">
            <v>-</v>
          </cell>
          <cell r="R559" t="str">
            <v>-</v>
          </cell>
          <cell r="S559" t="str">
            <v>-</v>
          </cell>
          <cell r="T559" t="str">
            <v>-</v>
          </cell>
          <cell r="U559" t="str">
            <v>-</v>
          </cell>
          <cell r="V559" t="str">
            <v>-</v>
          </cell>
          <cell r="W559" t="str">
            <v>-</v>
          </cell>
          <cell r="X559" t="str">
            <v>-</v>
          </cell>
          <cell r="Y559" t="str">
            <v>-</v>
          </cell>
          <cell r="Z559" t="str">
            <v>-</v>
          </cell>
          <cell r="AA559" t="str">
            <v>-</v>
          </cell>
          <cell r="AB559">
            <v>46022</v>
          </cell>
          <cell r="AC559">
            <v>5537.0309999999999</v>
          </cell>
          <cell r="AD559">
            <v>46614.168469999997</v>
          </cell>
          <cell r="AE559" t="str">
            <v>-</v>
          </cell>
          <cell r="AF559" t="str">
            <v>-</v>
          </cell>
          <cell r="AG559" t="str">
            <v>-</v>
          </cell>
          <cell r="AH559" t="str">
            <v>-</v>
          </cell>
          <cell r="AI559" t="str">
            <v>-</v>
          </cell>
          <cell r="AJ559" t="str">
            <v>-</v>
          </cell>
          <cell r="AK559" t="str">
            <v>-</v>
          </cell>
          <cell r="AL559" t="str">
            <v>-</v>
          </cell>
          <cell r="AM559" t="str">
            <v>-</v>
          </cell>
          <cell r="AN559" t="str">
            <v>-</v>
          </cell>
          <cell r="AO559" t="str">
            <v>-</v>
          </cell>
          <cell r="AP559" t="str">
            <v>-</v>
          </cell>
          <cell r="AQ559" t="str">
            <v>-</v>
          </cell>
          <cell r="AR559" t="str">
            <v>-</v>
          </cell>
          <cell r="AS559" t="str">
            <v>-</v>
          </cell>
          <cell r="AT559" t="str">
            <v>-</v>
          </cell>
          <cell r="AU559" t="str">
            <v>-</v>
          </cell>
          <cell r="AV559" t="str">
            <v>-</v>
          </cell>
          <cell r="AW559" t="str">
            <v>-</v>
          </cell>
          <cell r="AX559" t="str">
            <v>-</v>
          </cell>
          <cell r="AY559" t="str">
            <v>-</v>
          </cell>
          <cell r="AZ559" t="str">
            <v>-</v>
          </cell>
          <cell r="BA559" t="str">
            <v>-</v>
          </cell>
          <cell r="BB559" t="str">
            <v>-</v>
          </cell>
          <cell r="BC559" t="str">
            <v>-</v>
          </cell>
          <cell r="BD559" t="str">
            <v>-</v>
          </cell>
          <cell r="BE559" t="str">
            <v>Bovespa</v>
          </cell>
          <cell r="BF559" t="str">
            <v>FII - Fundos de Investimento Imobiliário</v>
          </cell>
          <cell r="BG559" t="str">
            <v>-</v>
          </cell>
        </row>
        <row r="560">
          <cell r="G560" t="str">
            <v>!BR20</v>
          </cell>
          <cell r="H560" t="str">
            <v>-</v>
          </cell>
          <cell r="I560" t="str">
            <v>-</v>
          </cell>
          <cell r="J560" t="str">
            <v/>
          </cell>
          <cell r="K560">
            <v>100</v>
          </cell>
          <cell r="L560" t="str">
            <v>-</v>
          </cell>
          <cell r="M560" t="str">
            <v>-</v>
          </cell>
          <cell r="N560" t="str">
            <v>-</v>
          </cell>
          <cell r="O560" t="str">
            <v>-</v>
          </cell>
          <cell r="P560">
            <v>46038</v>
          </cell>
          <cell r="Q560" t="str">
            <v>-</v>
          </cell>
          <cell r="R560" t="str">
            <v>-</v>
          </cell>
          <cell r="S560" t="str">
            <v>-</v>
          </cell>
          <cell r="T560">
            <v>21803.25</v>
          </cell>
          <cell r="U560">
            <v>22109.97</v>
          </cell>
          <cell r="V560">
            <v>98.612752526999998</v>
          </cell>
          <cell r="W560">
            <v>45995</v>
          </cell>
          <cell r="X560">
            <v>15121.01</v>
          </cell>
          <cell r="Y560">
            <v>144.19175702999999</v>
          </cell>
          <cell r="Z560">
            <v>45755</v>
          </cell>
          <cell r="AA560" t="str">
            <v>-</v>
          </cell>
          <cell r="AB560" t="str">
            <v>-</v>
          </cell>
          <cell r="AC560" t="str">
            <v>-</v>
          </cell>
          <cell r="AD560" t="str">
            <v>-</v>
          </cell>
          <cell r="AE560" t="str">
            <v>-</v>
          </cell>
          <cell r="AF560" t="str">
            <v>-</v>
          </cell>
          <cell r="AG560">
            <v>0</v>
          </cell>
          <cell r="AH560">
            <v>0</v>
          </cell>
          <cell r="AI560">
            <v>0</v>
          </cell>
          <cell r="AJ560" t="str">
            <v>-</v>
          </cell>
          <cell r="AK560" t="str">
            <v>-</v>
          </cell>
          <cell r="AL560">
            <v>6.5881714543000003</v>
          </cell>
          <cell r="AM560">
            <v>12.085198784999999</v>
          </cell>
          <cell r="AN560">
            <v>41.883120052000002</v>
          </cell>
          <cell r="AO560">
            <v>5.8350084000000004</v>
          </cell>
          <cell r="AP560" t="str">
            <v>-</v>
          </cell>
          <cell r="AQ560">
            <v>1.7262422982000001</v>
          </cell>
          <cell r="AR560">
            <v>21433.26</v>
          </cell>
          <cell r="AS560">
            <v>15.897674417999999</v>
          </cell>
          <cell r="AT560" t="str">
            <v>-</v>
          </cell>
          <cell r="AU560">
            <v>5.8350084000000004</v>
          </cell>
          <cell r="AV560" t="str">
            <v>-</v>
          </cell>
          <cell r="AW560">
            <v>7.8343021439999996</v>
          </cell>
          <cell r="AX560">
            <v>-4.8456573601999997</v>
          </cell>
          <cell r="AY560">
            <v>9</v>
          </cell>
          <cell r="AZ560">
            <v>0</v>
          </cell>
          <cell r="BA560">
            <v>0</v>
          </cell>
          <cell r="BB560">
            <v>1.9226044511</v>
          </cell>
          <cell r="BC560">
            <v>0.42337062074999998</v>
          </cell>
          <cell r="BD560">
            <v>33.965713440999998</v>
          </cell>
          <cell r="BE560" t="str">
            <v>N.A.</v>
          </cell>
          <cell r="BF560" t="str">
            <v>-</v>
          </cell>
          <cell r="BG560">
            <v>0</v>
          </cell>
        </row>
        <row r="561">
          <cell r="G561" t="str">
            <v>EMET12</v>
          </cell>
          <cell r="H561" t="str">
            <v>53523736000100</v>
          </cell>
          <cell r="I561" t="str">
            <v>-</v>
          </cell>
          <cell r="J561" t="str">
            <v>https://fnet.bm</v>
          </cell>
          <cell r="K561">
            <v>0</v>
          </cell>
          <cell r="L561" t="str">
            <v>-</v>
          </cell>
          <cell r="M561" t="str">
            <v>-</v>
          </cell>
          <cell r="N561" t="str">
            <v>-</v>
          </cell>
          <cell r="O561" t="str">
            <v>-</v>
          </cell>
          <cell r="P561" t="str">
            <v>-</v>
          </cell>
          <cell r="Q561" t="str">
            <v>-</v>
          </cell>
          <cell r="R561" t="str">
            <v>-</v>
          </cell>
          <cell r="S561" t="str">
            <v>-</v>
          </cell>
          <cell r="T561" t="str">
            <v>-</v>
          </cell>
          <cell r="U561" t="str">
            <v>-</v>
          </cell>
          <cell r="V561" t="str">
            <v>-</v>
          </cell>
          <cell r="W561" t="str">
            <v>-</v>
          </cell>
          <cell r="X561" t="str">
            <v>-</v>
          </cell>
          <cell r="Y561" t="str">
            <v>-</v>
          </cell>
          <cell r="Z561" t="str">
            <v>-</v>
          </cell>
          <cell r="AA561" t="str">
            <v>-</v>
          </cell>
          <cell r="AB561">
            <v>46022</v>
          </cell>
          <cell r="AC561">
            <v>5000</v>
          </cell>
          <cell r="AD561">
            <v>49087.405209999997</v>
          </cell>
          <cell r="AE561" t="str">
            <v>-</v>
          </cell>
          <cell r="AF561" t="str">
            <v>-</v>
          </cell>
          <cell r="AG561" t="str">
            <v>-</v>
          </cell>
          <cell r="AH561" t="str">
            <v>-</v>
          </cell>
          <cell r="AI561" t="str">
            <v>-</v>
          </cell>
          <cell r="AJ561" t="str">
            <v>-</v>
          </cell>
          <cell r="AK561" t="str">
            <v>-</v>
          </cell>
          <cell r="AL561" t="str">
            <v>-</v>
          </cell>
          <cell r="AM561" t="str">
            <v>-</v>
          </cell>
          <cell r="AN561" t="str">
            <v>-</v>
          </cell>
          <cell r="AO561" t="str">
            <v>-</v>
          </cell>
          <cell r="AP561" t="str">
            <v>-</v>
          </cell>
          <cell r="AQ561" t="str">
            <v>-</v>
          </cell>
          <cell r="AR561" t="str">
            <v>-</v>
          </cell>
          <cell r="AS561" t="str">
            <v>-</v>
          </cell>
          <cell r="AT561" t="str">
            <v>-</v>
          </cell>
          <cell r="AU561" t="str">
            <v>-</v>
          </cell>
          <cell r="AV561" t="str">
            <v>-</v>
          </cell>
          <cell r="AW561" t="str">
            <v>-</v>
          </cell>
          <cell r="AX561" t="str">
            <v>-</v>
          </cell>
          <cell r="AY561" t="str">
            <v>-</v>
          </cell>
          <cell r="AZ561" t="str">
            <v>-</v>
          </cell>
          <cell r="BA561" t="str">
            <v>-</v>
          </cell>
          <cell r="BB561" t="str">
            <v>-</v>
          </cell>
          <cell r="BC561" t="str">
            <v>-</v>
          </cell>
          <cell r="BD561" t="str">
            <v>-</v>
          </cell>
          <cell r="BE561" t="str">
            <v>Bovespa</v>
          </cell>
          <cell r="BF561" t="str">
            <v>FII - Fundos de Investimento Imobiliário</v>
          </cell>
          <cell r="BG561" t="str">
            <v>-</v>
          </cell>
        </row>
        <row r="562">
          <cell r="G562" t="str">
            <v>FLCR12</v>
          </cell>
          <cell r="H562" t="str">
            <v>33884145000151</v>
          </cell>
          <cell r="I562" t="str">
            <v>Tradicional</v>
          </cell>
          <cell r="J562" t="str">
            <v>https://fnet.bm</v>
          </cell>
          <cell r="K562">
            <v>0</v>
          </cell>
          <cell r="L562" t="str">
            <v>-</v>
          </cell>
          <cell r="M562">
            <v>0</v>
          </cell>
          <cell r="N562">
            <v>0</v>
          </cell>
          <cell r="O562">
            <v>0</v>
          </cell>
          <cell r="P562">
            <v>45649</v>
          </cell>
          <cell r="Q562" t="str">
            <v>-</v>
          </cell>
          <cell r="R562" t="str">
            <v>-</v>
          </cell>
          <cell r="S562" t="str">
            <v>-</v>
          </cell>
          <cell r="T562" t="str">
            <v>-</v>
          </cell>
          <cell r="U562" t="str">
            <v>-</v>
          </cell>
          <cell r="V562" t="str">
            <v>-</v>
          </cell>
          <cell r="W562" t="str">
            <v>-</v>
          </cell>
          <cell r="X562" t="str">
            <v>-</v>
          </cell>
          <cell r="Y562" t="str">
            <v>-</v>
          </cell>
          <cell r="Z562" t="str">
            <v>-</v>
          </cell>
          <cell r="AA562" t="str">
            <v>-</v>
          </cell>
          <cell r="AB562">
            <v>46022</v>
          </cell>
          <cell r="AC562">
            <v>751.84400000000005</v>
          </cell>
          <cell r="AD562">
            <v>71254.745269999999</v>
          </cell>
          <cell r="AE562" t="str">
            <v>-</v>
          </cell>
          <cell r="AF562" t="str">
            <v>-</v>
          </cell>
          <cell r="AG562">
            <v>0</v>
          </cell>
          <cell r="AH562">
            <v>0</v>
          </cell>
          <cell r="AI562">
            <v>0</v>
          </cell>
          <cell r="AJ562" t="str">
            <v>-</v>
          </cell>
          <cell r="AK562" t="str">
            <v>-</v>
          </cell>
          <cell r="AL562" t="str">
            <v>-</v>
          </cell>
          <cell r="AM562" t="str">
            <v>-</v>
          </cell>
          <cell r="AN562" t="str">
            <v>-</v>
          </cell>
          <cell r="AO562" t="str">
            <v>-</v>
          </cell>
          <cell r="AP562" t="str">
            <v>-</v>
          </cell>
          <cell r="AQ562" t="str">
            <v>-</v>
          </cell>
          <cell r="AR562" t="str">
            <v>-</v>
          </cell>
          <cell r="AS562" t="str">
            <v>-</v>
          </cell>
          <cell r="AT562" t="str">
            <v>-</v>
          </cell>
          <cell r="AU562" t="str">
            <v>-</v>
          </cell>
          <cell r="AV562" t="str">
            <v>-</v>
          </cell>
          <cell r="AW562" t="str">
            <v>-</v>
          </cell>
          <cell r="AX562" t="str">
            <v>-</v>
          </cell>
          <cell r="AY562" t="str">
            <v>-</v>
          </cell>
          <cell r="AZ562" t="str">
            <v>-</v>
          </cell>
          <cell r="BA562" t="str">
            <v>-</v>
          </cell>
          <cell r="BB562" t="str">
            <v>-</v>
          </cell>
          <cell r="BC562" t="str">
            <v>-</v>
          </cell>
          <cell r="BD562" t="str">
            <v>-</v>
          </cell>
          <cell r="BE562" t="str">
            <v>Bovespa</v>
          </cell>
          <cell r="BF562" t="str">
            <v>FII - Fundos de Investimento Imobiliário</v>
          </cell>
          <cell r="BG562">
            <v>0</v>
          </cell>
        </row>
        <row r="563">
          <cell r="G563" t="str">
            <v>VRTM12</v>
          </cell>
          <cell r="H563" t="str">
            <v>51870412000113</v>
          </cell>
          <cell r="I563" t="str">
            <v>Tradicional</v>
          </cell>
          <cell r="J563" t="str">
            <v>https://fnet.bm</v>
          </cell>
          <cell r="K563">
            <v>0</v>
          </cell>
          <cell r="L563" t="str">
            <v>-</v>
          </cell>
          <cell r="M563" t="str">
            <v>-</v>
          </cell>
          <cell r="N563" t="str">
            <v>-</v>
          </cell>
          <cell r="O563" t="str">
            <v>-</v>
          </cell>
          <cell r="P563" t="str">
            <v>-</v>
          </cell>
          <cell r="Q563" t="str">
            <v>-</v>
          </cell>
          <cell r="R563" t="str">
            <v>-</v>
          </cell>
          <cell r="S563" t="str">
            <v>-</v>
          </cell>
          <cell r="T563" t="str">
            <v>-</v>
          </cell>
          <cell r="U563" t="str">
            <v>-</v>
          </cell>
          <cell r="V563" t="str">
            <v>-</v>
          </cell>
          <cell r="W563" t="str">
            <v>-</v>
          </cell>
          <cell r="X563" t="str">
            <v>-</v>
          </cell>
          <cell r="Y563" t="str">
            <v>-</v>
          </cell>
          <cell r="Z563" t="str">
            <v>-</v>
          </cell>
          <cell r="AA563" t="str">
            <v>-</v>
          </cell>
          <cell r="AB563">
            <v>46022</v>
          </cell>
          <cell r="AC563">
            <v>46971.245000000003</v>
          </cell>
          <cell r="AD563">
            <v>439813.33390000003</v>
          </cell>
          <cell r="AE563" t="str">
            <v>-</v>
          </cell>
          <cell r="AF563" t="str">
            <v>-</v>
          </cell>
          <cell r="AG563" t="str">
            <v>-</v>
          </cell>
          <cell r="AH563" t="str">
            <v>-</v>
          </cell>
          <cell r="AI563" t="str">
            <v>-</v>
          </cell>
          <cell r="AJ563" t="str">
            <v>-</v>
          </cell>
          <cell r="AK563" t="str">
            <v>-</v>
          </cell>
          <cell r="AL563" t="str">
            <v>-</v>
          </cell>
          <cell r="AM563" t="str">
            <v>-</v>
          </cell>
          <cell r="AN563" t="str">
            <v>-</v>
          </cell>
          <cell r="AO563" t="str">
            <v>-</v>
          </cell>
          <cell r="AP563" t="str">
            <v>-</v>
          </cell>
          <cell r="AQ563" t="str">
            <v>-</v>
          </cell>
          <cell r="AR563" t="str">
            <v>-</v>
          </cell>
          <cell r="AS563" t="str">
            <v>-</v>
          </cell>
          <cell r="AT563" t="str">
            <v>-</v>
          </cell>
          <cell r="AU563" t="str">
            <v>-</v>
          </cell>
          <cell r="AV563" t="str">
            <v>-</v>
          </cell>
          <cell r="AW563" t="str">
            <v>-</v>
          </cell>
          <cell r="AX563" t="str">
            <v>-</v>
          </cell>
          <cell r="AY563" t="str">
            <v>-</v>
          </cell>
          <cell r="AZ563" t="str">
            <v>-</v>
          </cell>
          <cell r="BA563" t="str">
            <v>-</v>
          </cell>
          <cell r="BB563" t="str">
            <v>-</v>
          </cell>
          <cell r="BC563" t="str">
            <v>-</v>
          </cell>
          <cell r="BD563" t="str">
            <v>-</v>
          </cell>
          <cell r="BE563" t="str">
            <v>Bovespa</v>
          </cell>
          <cell r="BF563" t="str">
            <v>FII - Fundos de Investimento Imobiliário</v>
          </cell>
          <cell r="BG563" t="str">
            <v>-</v>
          </cell>
        </row>
        <row r="564">
          <cell r="G564" t="str">
            <v>IFRA11</v>
          </cell>
          <cell r="H564" t="str">
            <v/>
          </cell>
          <cell r="I564" t="str">
            <v>Tradicional</v>
          </cell>
          <cell r="J564" t="str">
            <v>https://fnet.bm</v>
          </cell>
          <cell r="K564">
            <v>100</v>
          </cell>
          <cell r="L564" t="str">
            <v>-</v>
          </cell>
          <cell r="M564">
            <v>2015.8320808000001</v>
          </cell>
          <cell r="N564">
            <v>2065.1064250999998</v>
          </cell>
          <cell r="O564">
            <v>1990.7805524</v>
          </cell>
          <cell r="P564">
            <v>46041</v>
          </cell>
          <cell r="Q564" t="str">
            <v>-</v>
          </cell>
          <cell r="R564" t="str">
            <v>-</v>
          </cell>
          <cell r="S564" t="str">
            <v>-</v>
          </cell>
          <cell r="T564">
            <v>99</v>
          </cell>
          <cell r="U564">
            <v>100.2</v>
          </cell>
          <cell r="V564">
            <v>98.80239521</v>
          </cell>
          <cell r="W564">
            <v>46036</v>
          </cell>
          <cell r="X564">
            <v>76.522537819999997</v>
          </cell>
          <cell r="Y564">
            <v>129.37364966999999</v>
          </cell>
          <cell r="Z564">
            <v>45695</v>
          </cell>
          <cell r="AA564" t="str">
            <v>-</v>
          </cell>
          <cell r="AB564" t="str">
            <v>-</v>
          </cell>
          <cell r="AC564" t="str">
            <v>-</v>
          </cell>
          <cell r="AD564" t="str">
            <v>-</v>
          </cell>
          <cell r="AE564" t="str">
            <v>-</v>
          </cell>
          <cell r="AF564">
            <v>46021</v>
          </cell>
          <cell r="AG564">
            <v>13.048269781</v>
          </cell>
          <cell r="AH564">
            <v>11.84</v>
          </cell>
          <cell r="AI564">
            <v>0.85</v>
          </cell>
          <cell r="AJ564">
            <v>-0.93065145611</v>
          </cell>
          <cell r="AK564">
            <v>-1.0377577486</v>
          </cell>
          <cell r="AL564">
            <v>3.0971305357999999</v>
          </cell>
          <cell r="AM564">
            <v>5.6103236102</v>
          </cell>
          <cell r="AN564">
            <v>23.427198457999999</v>
          </cell>
          <cell r="AO564">
            <v>-5.0479555830000002E-2</v>
          </cell>
          <cell r="AP564">
            <v>-1.9440614090999999</v>
          </cell>
          <cell r="AQ564">
            <v>0.34461787964000001</v>
          </cell>
          <cell r="AR564">
            <v>98.66</v>
          </cell>
          <cell r="AS564">
            <v>59.892908167999998</v>
          </cell>
          <cell r="AT564">
            <v>26.851007460000002</v>
          </cell>
          <cell r="AU564">
            <v>-5.0479555830000002E-2</v>
          </cell>
          <cell r="AV564">
            <v>-1.0588735685999999</v>
          </cell>
          <cell r="AW564">
            <v>7.9524380929999996</v>
          </cell>
          <cell r="AX564">
            <v>-1.8228630278</v>
          </cell>
          <cell r="AY564">
            <v>9</v>
          </cell>
          <cell r="AZ564">
            <v>4</v>
          </cell>
          <cell r="BA564">
            <v>0.87764584409000002</v>
          </cell>
          <cell r="BB564">
            <v>0.39870654446999998</v>
          </cell>
          <cell r="BC564">
            <v>1.5384293867000001</v>
          </cell>
          <cell r="BD564">
            <v>-12.113279264000001</v>
          </cell>
          <cell r="BE564" t="str">
            <v>Bovespa</v>
          </cell>
          <cell r="BF564" t="str">
            <v>FI INFRA - Fundo Incentivado de Investimento em Infraestrutura</v>
          </cell>
          <cell r="BG564">
            <v>0.85</v>
          </cell>
        </row>
        <row r="565">
          <cell r="G565" t="str">
            <v>KDIF11</v>
          </cell>
          <cell r="H565" t="str">
            <v/>
          </cell>
          <cell r="I565" t="str">
            <v>Tradicional</v>
          </cell>
          <cell r="J565" t="str">
            <v>https://fnet.bm</v>
          </cell>
          <cell r="K565">
            <v>100</v>
          </cell>
          <cell r="L565" t="str">
            <v>-</v>
          </cell>
          <cell r="M565">
            <v>2966.5295323999999</v>
          </cell>
          <cell r="N565">
            <v>3228.9410084000001</v>
          </cell>
          <cell r="O565">
            <v>2917.5536047000001</v>
          </cell>
          <cell r="P565">
            <v>46041</v>
          </cell>
          <cell r="Q565" t="str">
            <v>-</v>
          </cell>
          <cell r="R565" t="str">
            <v>-</v>
          </cell>
          <cell r="S565" t="str">
            <v>-</v>
          </cell>
          <cell r="T565">
            <v>126.9</v>
          </cell>
          <cell r="U565">
            <v>131.99</v>
          </cell>
          <cell r="V565">
            <v>96.143647246</v>
          </cell>
          <cell r="W565">
            <v>46027</v>
          </cell>
          <cell r="X565">
            <v>103.06366939</v>
          </cell>
          <cell r="Y565">
            <v>123.12777213</v>
          </cell>
          <cell r="Z565">
            <v>45686</v>
          </cell>
          <cell r="AA565" t="str">
            <v>-</v>
          </cell>
          <cell r="AB565" t="str">
            <v>-</v>
          </cell>
          <cell r="AC565" t="str">
            <v>-</v>
          </cell>
          <cell r="AD565" t="str">
            <v>-</v>
          </cell>
          <cell r="AE565" t="str">
            <v>-</v>
          </cell>
          <cell r="AF565">
            <v>46021</v>
          </cell>
          <cell r="AG565">
            <v>13.364485981</v>
          </cell>
          <cell r="AH565">
            <v>15.73</v>
          </cell>
          <cell r="AI565">
            <v>1.45</v>
          </cell>
          <cell r="AJ565">
            <v>-1.1605265207</v>
          </cell>
          <cell r="AK565">
            <v>-1.2676328131000001</v>
          </cell>
          <cell r="AL565">
            <v>0.2417656071</v>
          </cell>
          <cell r="AM565">
            <v>6.4455422672999996</v>
          </cell>
          <cell r="AN565">
            <v>22.426874875999999</v>
          </cell>
          <cell r="AO565">
            <v>-2.7958636538000001</v>
          </cell>
          <cell r="AP565">
            <v>-2.9443849913000002</v>
          </cell>
          <cell r="AQ565">
            <v>-0.43935352259999999</v>
          </cell>
          <cell r="AR565">
            <v>127.46</v>
          </cell>
          <cell r="AS565">
            <v>58.839980959999998</v>
          </cell>
          <cell r="AT565">
            <v>25.798080251999998</v>
          </cell>
          <cell r="AU565">
            <v>-2.7958636538000001</v>
          </cell>
          <cell r="AV565">
            <v>-3.8042576664999999</v>
          </cell>
          <cell r="AW565">
            <v>7.5794621027</v>
          </cell>
          <cell r="AX565">
            <v>-5.1000237210000003</v>
          </cell>
          <cell r="AY565">
            <v>9</v>
          </cell>
          <cell r="AZ565">
            <v>6</v>
          </cell>
          <cell r="BA565">
            <v>1.1328125</v>
          </cell>
          <cell r="BB565">
            <v>0.47126469853000003</v>
          </cell>
          <cell r="BC565">
            <v>0.73510757385000003</v>
          </cell>
          <cell r="BD565">
            <v>-4.0081115924999997</v>
          </cell>
          <cell r="BE565" t="str">
            <v>Bovespa</v>
          </cell>
          <cell r="BF565" t="str">
            <v>FI INFRA - Fundo Incentivado de Investimento em Infraestrutura</v>
          </cell>
          <cell r="BG565">
            <v>1.45</v>
          </cell>
        </row>
        <row r="566">
          <cell r="G566" t="str">
            <v>BINC11</v>
          </cell>
          <cell r="H566" t="str">
            <v>55239865000105</v>
          </cell>
          <cell r="I566" t="str">
            <v>Tradicional</v>
          </cell>
          <cell r="J566" t="str">
            <v>https://fnet.bm</v>
          </cell>
          <cell r="K566">
            <v>100</v>
          </cell>
          <cell r="L566" t="str">
            <v>-</v>
          </cell>
          <cell r="M566">
            <v>643.04344807999996</v>
          </cell>
          <cell r="N566">
            <v>695.76543064999998</v>
          </cell>
          <cell r="O566">
            <v>632.90457059000005</v>
          </cell>
          <cell r="P566">
            <v>46041</v>
          </cell>
          <cell r="Q566" t="str">
            <v>-</v>
          </cell>
          <cell r="R566" t="str">
            <v>-</v>
          </cell>
          <cell r="S566" t="str">
            <v>-</v>
          </cell>
          <cell r="T566">
            <v>102.85</v>
          </cell>
          <cell r="U566">
            <v>103.4</v>
          </cell>
          <cell r="V566">
            <v>99.468085106000004</v>
          </cell>
          <cell r="W566">
            <v>46030</v>
          </cell>
          <cell r="X566">
            <v>74.036762014000004</v>
          </cell>
          <cell r="Y566">
            <v>138.91747451000001</v>
          </cell>
          <cell r="Z566">
            <v>45685</v>
          </cell>
          <cell r="AA566" t="str">
            <v>-</v>
          </cell>
          <cell r="AB566" t="str">
            <v>-</v>
          </cell>
          <cell r="AC566" t="str">
            <v>-</v>
          </cell>
          <cell r="AD566" t="str">
            <v>-</v>
          </cell>
          <cell r="AE566" t="str">
            <v>-</v>
          </cell>
          <cell r="AF566">
            <v>46021</v>
          </cell>
          <cell r="AG566">
            <v>16.711111111000001</v>
          </cell>
          <cell r="AH566">
            <v>15.04</v>
          </cell>
          <cell r="AI566">
            <v>1.4</v>
          </cell>
          <cell r="AJ566">
            <v>7.7843728649999999E-2</v>
          </cell>
          <cell r="AK566">
            <v>-2.9262563839E-2</v>
          </cell>
          <cell r="AL566">
            <v>3.4587430781999999</v>
          </cell>
          <cell r="AM566">
            <v>6.2687088830000004</v>
          </cell>
          <cell r="AN566">
            <v>33.823833780000001</v>
          </cell>
          <cell r="AO566">
            <v>1.8619391897999999</v>
          </cell>
          <cell r="AP566">
            <v>8.4525739129000002</v>
          </cell>
          <cell r="AQ566">
            <v>1.3100866822999999</v>
          </cell>
          <cell r="AR566">
            <v>101.52</v>
          </cell>
          <cell r="AS566" t="str">
            <v>-</v>
          </cell>
          <cell r="AT566" t="str">
            <v>-</v>
          </cell>
          <cell r="AU566">
            <v>1.8619391897999999</v>
          </cell>
          <cell r="AV566">
            <v>0.85354517704999999</v>
          </cell>
          <cell r="AW566">
            <v>5.8031869078999998</v>
          </cell>
          <cell r="AX566">
            <v>0.22609819115999999</v>
          </cell>
          <cell r="AY566">
            <v>12</v>
          </cell>
          <cell r="AZ566">
            <v>7</v>
          </cell>
          <cell r="BA566">
            <v>1.3890266892000001</v>
          </cell>
          <cell r="BB566">
            <v>2.3981141047999999</v>
          </cell>
          <cell r="BC566">
            <v>0.26347811095000001</v>
          </cell>
          <cell r="BD566">
            <v>19.331625694</v>
          </cell>
          <cell r="BE566" t="str">
            <v>Bovespa</v>
          </cell>
          <cell r="BF566" t="str">
            <v>FI INFRA - Fundo Incentivado de Investimento em Infraestrutura</v>
          </cell>
          <cell r="BG566">
            <v>1.4</v>
          </cell>
        </row>
        <row r="567">
          <cell r="G567" t="str">
            <v>INFA11</v>
          </cell>
          <cell r="H567" t="str">
            <v>55507276000152</v>
          </cell>
          <cell r="I567" t="str">
            <v>Tradicional</v>
          </cell>
          <cell r="J567" t="str">
            <v>https://fnet.bm</v>
          </cell>
          <cell r="K567">
            <v>0</v>
          </cell>
          <cell r="L567" t="str">
            <v>-</v>
          </cell>
          <cell r="M567" t="str">
            <v>-</v>
          </cell>
          <cell r="N567" t="str">
            <v>-</v>
          </cell>
          <cell r="O567" t="str">
            <v>-</v>
          </cell>
          <cell r="P567" t="str">
            <v>-</v>
          </cell>
          <cell r="Q567" t="str">
            <v>-</v>
          </cell>
          <cell r="R567" t="str">
            <v>-</v>
          </cell>
          <cell r="S567" t="str">
            <v>-</v>
          </cell>
          <cell r="T567" t="str">
            <v>-</v>
          </cell>
          <cell r="U567" t="str">
            <v>-</v>
          </cell>
          <cell r="V567" t="str">
            <v>-</v>
          </cell>
          <cell r="W567" t="str">
            <v>-</v>
          </cell>
          <cell r="X567" t="str">
            <v>-</v>
          </cell>
          <cell r="Y567" t="str">
            <v>-</v>
          </cell>
          <cell r="Z567" t="str">
            <v>-</v>
          </cell>
          <cell r="AA567" t="str">
            <v>-</v>
          </cell>
          <cell r="AB567" t="str">
            <v>-</v>
          </cell>
          <cell r="AC567" t="str">
            <v>-</v>
          </cell>
          <cell r="AD567" t="str">
            <v>-</v>
          </cell>
          <cell r="AE567" t="str">
            <v>-</v>
          </cell>
          <cell r="AF567">
            <v>45869</v>
          </cell>
          <cell r="AG567" t="str">
            <v>-</v>
          </cell>
          <cell r="AH567" t="str">
            <v>-</v>
          </cell>
          <cell r="AI567" t="str">
            <v>-</v>
          </cell>
          <cell r="AJ567" t="str">
            <v>-</v>
          </cell>
          <cell r="AK567" t="str">
            <v>-</v>
          </cell>
          <cell r="AL567" t="str">
            <v>-</v>
          </cell>
          <cell r="AM567" t="str">
            <v>-</v>
          </cell>
          <cell r="AN567" t="str">
            <v>-</v>
          </cell>
          <cell r="AO567" t="str">
            <v>-</v>
          </cell>
          <cell r="AP567" t="str">
            <v>-</v>
          </cell>
          <cell r="AQ567" t="str">
            <v>-</v>
          </cell>
          <cell r="AR567" t="str">
            <v>-</v>
          </cell>
          <cell r="AS567" t="str">
            <v>-</v>
          </cell>
          <cell r="AT567" t="str">
            <v>-</v>
          </cell>
          <cell r="AU567" t="str">
            <v>-</v>
          </cell>
          <cell r="AV567" t="str">
            <v>-</v>
          </cell>
          <cell r="AW567" t="str">
            <v>-</v>
          </cell>
          <cell r="AX567" t="str">
            <v>-</v>
          </cell>
          <cell r="AY567" t="str">
            <v>-</v>
          </cell>
          <cell r="AZ567" t="str">
            <v>-</v>
          </cell>
          <cell r="BA567" t="str">
            <v>-</v>
          </cell>
          <cell r="BB567" t="str">
            <v>-</v>
          </cell>
          <cell r="BC567" t="str">
            <v>-</v>
          </cell>
          <cell r="BD567" t="str">
            <v>-</v>
          </cell>
          <cell r="BE567" t="str">
            <v>Bovespa</v>
          </cell>
          <cell r="BF567" t="str">
            <v>FI INFRA - Fundo Incentivado de Investimento em Infraestrutura</v>
          </cell>
          <cell r="BG567" t="str">
            <v>-</v>
          </cell>
        </row>
        <row r="568">
          <cell r="G568" t="str">
            <v>RBRR12</v>
          </cell>
          <cell r="H568" t="str">
            <v>29467977000103</v>
          </cell>
          <cell r="I568" t="str">
            <v>-</v>
          </cell>
          <cell r="J568" t="str">
            <v>https://fnet.bm</v>
          </cell>
          <cell r="K568">
            <v>0</v>
          </cell>
          <cell r="L568" t="str">
            <v>-</v>
          </cell>
          <cell r="M568" t="str">
            <v>-</v>
          </cell>
          <cell r="N568" t="str">
            <v>-</v>
          </cell>
          <cell r="O568" t="str">
            <v>-</v>
          </cell>
          <cell r="P568" t="str">
            <v>-</v>
          </cell>
          <cell r="Q568" t="str">
            <v>-</v>
          </cell>
          <cell r="R568" t="str">
            <v>-</v>
          </cell>
          <cell r="S568" t="str">
            <v>-</v>
          </cell>
          <cell r="T568" t="str">
            <v>-</v>
          </cell>
          <cell r="U568" t="str">
            <v>-</v>
          </cell>
          <cell r="V568" t="str">
            <v>-</v>
          </cell>
          <cell r="W568" t="str">
            <v>-</v>
          </cell>
          <cell r="X568" t="str">
            <v>-</v>
          </cell>
          <cell r="Y568" t="str">
            <v>-</v>
          </cell>
          <cell r="Z568" t="str">
            <v>-</v>
          </cell>
          <cell r="AA568" t="str">
            <v>-</v>
          </cell>
          <cell r="AB568">
            <v>46022</v>
          </cell>
          <cell r="AC568">
            <v>16300.275</v>
          </cell>
          <cell r="AD568">
            <v>1525819.1206</v>
          </cell>
          <cell r="AE568" t="str">
            <v>-</v>
          </cell>
          <cell r="AF568" t="str">
            <v>-</v>
          </cell>
          <cell r="AG568" t="str">
            <v>-</v>
          </cell>
          <cell r="AH568" t="str">
            <v>-</v>
          </cell>
          <cell r="AI568" t="str">
            <v>-</v>
          </cell>
          <cell r="AJ568" t="str">
            <v>-</v>
          </cell>
          <cell r="AK568" t="str">
            <v>-</v>
          </cell>
          <cell r="AL568" t="str">
            <v>-</v>
          </cell>
          <cell r="AM568" t="str">
            <v>-</v>
          </cell>
          <cell r="AN568" t="str">
            <v>-</v>
          </cell>
          <cell r="AO568" t="str">
            <v>-</v>
          </cell>
          <cell r="AP568" t="str">
            <v>-</v>
          </cell>
          <cell r="AQ568" t="str">
            <v>-</v>
          </cell>
          <cell r="AR568" t="str">
            <v>-</v>
          </cell>
          <cell r="AS568" t="str">
            <v>-</v>
          </cell>
          <cell r="AT568" t="str">
            <v>-</v>
          </cell>
          <cell r="AU568" t="str">
            <v>-</v>
          </cell>
          <cell r="AV568" t="str">
            <v>-</v>
          </cell>
          <cell r="AW568" t="str">
            <v>-</v>
          </cell>
          <cell r="AX568" t="str">
            <v>-</v>
          </cell>
          <cell r="AY568" t="str">
            <v>-</v>
          </cell>
          <cell r="AZ568" t="str">
            <v>-</v>
          </cell>
          <cell r="BA568" t="str">
            <v>-</v>
          </cell>
          <cell r="BB568" t="str">
            <v>-</v>
          </cell>
          <cell r="BC568" t="str">
            <v>-</v>
          </cell>
          <cell r="BD568" t="str">
            <v>-</v>
          </cell>
          <cell r="BE568" t="str">
            <v>Bovespa</v>
          </cell>
          <cell r="BF568" t="str">
            <v>FII - Fundos de Investimento Imobiliário</v>
          </cell>
          <cell r="BG568" t="str">
            <v>-</v>
          </cell>
        </row>
        <row r="569">
          <cell r="G569" t="str">
            <v>WTSP12</v>
          </cell>
          <cell r="H569" t="str">
            <v>28693595000127</v>
          </cell>
          <cell r="I569" t="str">
            <v>Tradicional</v>
          </cell>
          <cell r="J569" t="str">
            <v>https://fnet.bm</v>
          </cell>
          <cell r="K569">
            <v>0</v>
          </cell>
          <cell r="L569" t="str">
            <v>-</v>
          </cell>
          <cell r="M569" t="str">
            <v>-</v>
          </cell>
          <cell r="N569" t="str">
            <v>-</v>
          </cell>
          <cell r="O569" t="str">
            <v>-</v>
          </cell>
          <cell r="P569" t="str">
            <v>-</v>
          </cell>
          <cell r="Q569" t="str">
            <v>-</v>
          </cell>
          <cell r="R569" t="str">
            <v>-</v>
          </cell>
          <cell r="S569" t="str">
            <v>-</v>
          </cell>
          <cell r="T569" t="str">
            <v>-</v>
          </cell>
          <cell r="U569" t="str">
            <v>-</v>
          </cell>
          <cell r="V569" t="str">
            <v>-</v>
          </cell>
          <cell r="W569" t="str">
            <v>-</v>
          </cell>
          <cell r="X569" t="str">
            <v>-</v>
          </cell>
          <cell r="Y569" t="str">
            <v>-</v>
          </cell>
          <cell r="Z569" t="str">
            <v>-</v>
          </cell>
          <cell r="AA569" t="str">
            <v>-</v>
          </cell>
          <cell r="AB569">
            <v>46022</v>
          </cell>
          <cell r="AC569">
            <v>1238.5719999999999</v>
          </cell>
          <cell r="AD569">
            <v>116898.05149</v>
          </cell>
          <cell r="AE569" t="str">
            <v>-</v>
          </cell>
          <cell r="AF569" t="str">
            <v>-</v>
          </cell>
          <cell r="AG569" t="str">
            <v>-</v>
          </cell>
          <cell r="AH569" t="str">
            <v>-</v>
          </cell>
          <cell r="AI569" t="str">
            <v>-</v>
          </cell>
          <cell r="AJ569" t="str">
            <v>-</v>
          </cell>
          <cell r="AK569" t="str">
            <v>-</v>
          </cell>
          <cell r="AL569" t="str">
            <v>-</v>
          </cell>
          <cell r="AM569" t="str">
            <v>-</v>
          </cell>
          <cell r="AN569" t="str">
            <v>-</v>
          </cell>
          <cell r="AO569" t="str">
            <v>-</v>
          </cell>
          <cell r="AP569" t="str">
            <v>-</v>
          </cell>
          <cell r="AQ569" t="str">
            <v>-</v>
          </cell>
          <cell r="AR569" t="str">
            <v>-</v>
          </cell>
          <cell r="AS569" t="str">
            <v>-</v>
          </cell>
          <cell r="AT569" t="str">
            <v>-</v>
          </cell>
          <cell r="AU569" t="str">
            <v>-</v>
          </cell>
          <cell r="AV569" t="str">
            <v>-</v>
          </cell>
          <cell r="AW569" t="str">
            <v>-</v>
          </cell>
          <cell r="AX569" t="str">
            <v>-</v>
          </cell>
          <cell r="AY569" t="str">
            <v>-</v>
          </cell>
          <cell r="AZ569" t="str">
            <v>-</v>
          </cell>
          <cell r="BA569" t="str">
            <v>-</v>
          </cell>
          <cell r="BB569" t="str">
            <v>-</v>
          </cell>
          <cell r="BC569" t="str">
            <v>-</v>
          </cell>
          <cell r="BD569" t="str">
            <v>-</v>
          </cell>
          <cell r="BE569" t="str">
            <v>Bovespa</v>
          </cell>
          <cell r="BF569" t="str">
            <v>FII - Fundos de Investimento Imobiliário</v>
          </cell>
          <cell r="BG569" t="str">
            <v>-</v>
          </cell>
        </row>
        <row r="570">
          <cell r="G570" t="str">
            <v>SOFF12</v>
          </cell>
          <cell r="H570" t="str">
            <v>57811221000167</v>
          </cell>
          <cell r="I570" t="str">
            <v>Tradicional</v>
          </cell>
          <cell r="J570" t="str">
            <v>https://fnet.bm</v>
          </cell>
          <cell r="K570">
            <v>0</v>
          </cell>
          <cell r="L570" t="str">
            <v>-</v>
          </cell>
          <cell r="M570" t="str">
            <v>-</v>
          </cell>
          <cell r="N570" t="str">
            <v>-</v>
          </cell>
          <cell r="O570" t="str">
            <v>-</v>
          </cell>
          <cell r="P570" t="str">
            <v>-</v>
          </cell>
          <cell r="Q570" t="str">
            <v>-</v>
          </cell>
          <cell r="R570" t="str">
            <v>-</v>
          </cell>
          <cell r="S570" t="str">
            <v>-</v>
          </cell>
          <cell r="T570" t="str">
            <v>-</v>
          </cell>
          <cell r="U570" t="str">
            <v>-</v>
          </cell>
          <cell r="V570" t="str">
            <v>-</v>
          </cell>
          <cell r="W570" t="str">
            <v>-</v>
          </cell>
          <cell r="X570" t="str">
            <v>-</v>
          </cell>
          <cell r="Y570" t="str">
            <v>-</v>
          </cell>
          <cell r="Z570" t="str">
            <v>-</v>
          </cell>
          <cell r="AA570" t="str">
            <v>-</v>
          </cell>
          <cell r="AB570">
            <v>46022</v>
          </cell>
          <cell r="AC570">
            <v>1834.9083966000001</v>
          </cell>
          <cell r="AD570">
            <v>188481.76759999999</v>
          </cell>
          <cell r="AE570" t="str">
            <v>-</v>
          </cell>
          <cell r="AF570" t="str">
            <v>-</v>
          </cell>
          <cell r="AG570" t="str">
            <v>-</v>
          </cell>
          <cell r="AH570" t="str">
            <v>-</v>
          </cell>
          <cell r="AI570" t="str">
            <v>-</v>
          </cell>
          <cell r="AJ570" t="str">
            <v>-</v>
          </cell>
          <cell r="AK570" t="str">
            <v>-</v>
          </cell>
          <cell r="AL570" t="str">
            <v>-</v>
          </cell>
          <cell r="AM570" t="str">
            <v>-</v>
          </cell>
          <cell r="AN570" t="str">
            <v>-</v>
          </cell>
          <cell r="AO570" t="str">
            <v>-</v>
          </cell>
          <cell r="AP570" t="str">
            <v>-</v>
          </cell>
          <cell r="AQ570" t="str">
            <v>-</v>
          </cell>
          <cell r="AR570" t="str">
            <v>-</v>
          </cell>
          <cell r="AS570" t="str">
            <v>-</v>
          </cell>
          <cell r="AT570" t="str">
            <v>-</v>
          </cell>
          <cell r="AU570" t="str">
            <v>-</v>
          </cell>
          <cell r="AV570" t="str">
            <v>-</v>
          </cell>
          <cell r="AW570" t="str">
            <v>-</v>
          </cell>
          <cell r="AX570" t="str">
            <v>-</v>
          </cell>
          <cell r="AY570" t="str">
            <v>-</v>
          </cell>
          <cell r="AZ570" t="str">
            <v>-</v>
          </cell>
          <cell r="BA570" t="str">
            <v>-</v>
          </cell>
          <cell r="BB570" t="str">
            <v>-</v>
          </cell>
          <cell r="BC570" t="str">
            <v>-</v>
          </cell>
          <cell r="BD570" t="str">
            <v>-</v>
          </cell>
          <cell r="BE570" t="str">
            <v>Bovespa</v>
          </cell>
          <cell r="BF570" t="str">
            <v>FII - Fundos de Investimento Imobiliário</v>
          </cell>
          <cell r="BG570" t="str">
            <v>-</v>
          </cell>
        </row>
        <row r="571">
          <cell r="G571" t="str">
            <v>YVYC11</v>
          </cell>
          <cell r="H571" t="str">
            <v>58038898000177</v>
          </cell>
          <cell r="I571" t="str">
            <v>-</v>
          </cell>
          <cell r="J571" t="str">
            <v/>
          </cell>
          <cell r="K571">
            <v>0</v>
          </cell>
          <cell r="L571" t="str">
            <v>-</v>
          </cell>
          <cell r="M571" t="str">
            <v>-</v>
          </cell>
          <cell r="N571" t="str">
            <v>-</v>
          </cell>
          <cell r="O571" t="str">
            <v>-</v>
          </cell>
          <cell r="P571" t="str">
            <v>-</v>
          </cell>
          <cell r="Q571" t="str">
            <v>-</v>
          </cell>
          <cell r="R571" t="str">
            <v>-</v>
          </cell>
          <cell r="S571" t="str">
            <v>-</v>
          </cell>
          <cell r="T571" t="str">
            <v>-</v>
          </cell>
          <cell r="U571" t="str">
            <v>-</v>
          </cell>
          <cell r="V571" t="str">
            <v>-</v>
          </cell>
          <cell r="W571" t="str">
            <v>-</v>
          </cell>
          <cell r="X571" t="str">
            <v>-</v>
          </cell>
          <cell r="Y571" t="str">
            <v>-</v>
          </cell>
          <cell r="Z571" t="str">
            <v>-</v>
          </cell>
          <cell r="AA571" t="str">
            <v>-</v>
          </cell>
          <cell r="AB571" t="str">
            <v>-</v>
          </cell>
          <cell r="AC571" t="str">
            <v>-</v>
          </cell>
          <cell r="AD571" t="str">
            <v>-</v>
          </cell>
          <cell r="AE571" t="str">
            <v>-</v>
          </cell>
          <cell r="AF571" t="str">
            <v>-</v>
          </cell>
          <cell r="AG571" t="str">
            <v>-</v>
          </cell>
          <cell r="AH571" t="str">
            <v>-</v>
          </cell>
          <cell r="AI571" t="str">
            <v>-</v>
          </cell>
          <cell r="AJ571" t="str">
            <v>-</v>
          </cell>
          <cell r="AK571" t="str">
            <v>-</v>
          </cell>
          <cell r="AL571" t="str">
            <v>-</v>
          </cell>
          <cell r="AM571" t="str">
            <v>-</v>
          </cell>
          <cell r="AN571" t="str">
            <v>-</v>
          </cell>
          <cell r="AO571" t="str">
            <v>-</v>
          </cell>
          <cell r="AP571" t="str">
            <v>-</v>
          </cell>
          <cell r="AQ571" t="str">
            <v>-</v>
          </cell>
          <cell r="AR571" t="str">
            <v>-</v>
          </cell>
          <cell r="AS571" t="str">
            <v>-</v>
          </cell>
          <cell r="AT571" t="str">
            <v>-</v>
          </cell>
          <cell r="AU571" t="str">
            <v>-</v>
          </cell>
          <cell r="AV571" t="str">
            <v>-</v>
          </cell>
          <cell r="AW571" t="str">
            <v>-</v>
          </cell>
          <cell r="AX571" t="str">
            <v>-</v>
          </cell>
          <cell r="AY571" t="str">
            <v>-</v>
          </cell>
          <cell r="AZ571" t="str">
            <v>-</v>
          </cell>
          <cell r="BA571" t="str">
            <v>-</v>
          </cell>
          <cell r="BB571" t="str">
            <v>-</v>
          </cell>
          <cell r="BC571" t="str">
            <v>-</v>
          </cell>
          <cell r="BD571" t="str">
            <v>-</v>
          </cell>
          <cell r="BE571" t="str">
            <v>Bovespa</v>
          </cell>
          <cell r="BF571" t="str">
            <v>FI INFRA - Fundo Incentivado de Investimento em Infraestrutura</v>
          </cell>
          <cell r="BG571" t="str">
            <v>-</v>
          </cell>
        </row>
        <row r="572">
          <cell r="G572" t="str">
            <v>RIFF11</v>
          </cell>
          <cell r="H572" t="str">
            <v>54895184000124</v>
          </cell>
          <cell r="I572" t="str">
            <v>Tradicional</v>
          </cell>
          <cell r="J572" t="str">
            <v>https://fnet.bm</v>
          </cell>
          <cell r="K572">
            <v>100</v>
          </cell>
          <cell r="L572" t="str">
            <v>-</v>
          </cell>
          <cell r="M572">
            <v>265.34159792000003</v>
          </cell>
          <cell r="N572">
            <v>244.74626097999999</v>
          </cell>
          <cell r="O572">
            <v>263.76452470999999</v>
          </cell>
          <cell r="P572">
            <v>46041</v>
          </cell>
          <cell r="Q572" t="str">
            <v>-</v>
          </cell>
          <cell r="R572" t="str">
            <v>-</v>
          </cell>
          <cell r="S572" t="str">
            <v>-</v>
          </cell>
          <cell r="T572">
            <v>7.85</v>
          </cell>
          <cell r="U572">
            <v>7.85</v>
          </cell>
          <cell r="V572">
            <v>100</v>
          </cell>
          <cell r="W572">
            <v>46041</v>
          </cell>
          <cell r="X572">
            <v>5.7348947331</v>
          </cell>
          <cell r="Y572">
            <v>136.88132677999999</v>
          </cell>
          <cell r="Z572">
            <v>45693</v>
          </cell>
          <cell r="AA572" t="str">
            <v>-</v>
          </cell>
          <cell r="AB572" t="str">
            <v>-</v>
          </cell>
          <cell r="AC572" t="str">
            <v>-</v>
          </cell>
          <cell r="AD572" t="str">
            <v>-</v>
          </cell>
          <cell r="AE572" t="str">
            <v>-</v>
          </cell>
          <cell r="AF572">
            <v>46021</v>
          </cell>
          <cell r="AG572">
            <v>14.274852407999999</v>
          </cell>
          <cell r="AH572">
            <v>1.0392092554000001</v>
          </cell>
          <cell r="AI572">
            <v>4.8251024939999998E-2</v>
          </cell>
          <cell r="AJ572">
            <v>0.12755102052</v>
          </cell>
          <cell r="AK572">
            <v>2.0444728034E-2</v>
          </cell>
          <cell r="AL572">
            <v>3.7228162708000001</v>
          </cell>
          <cell r="AM572">
            <v>7.6213775665999997</v>
          </cell>
          <cell r="AN572">
            <v>25.399190418</v>
          </cell>
          <cell r="AO572">
            <v>0.57174337143999998</v>
          </cell>
          <cell r="AP572">
            <v>2.7930550626E-2</v>
          </cell>
          <cell r="AQ572">
            <v>0.38363171351999997</v>
          </cell>
          <cell r="AR572">
            <v>7.82</v>
          </cell>
          <cell r="AS572" t="str">
            <v>-</v>
          </cell>
          <cell r="AT572" t="str">
            <v>-</v>
          </cell>
          <cell r="AU572">
            <v>0.57174337143999998</v>
          </cell>
          <cell r="AV572">
            <v>-0.43665064130999998</v>
          </cell>
          <cell r="AW572">
            <v>9.6075599076000007</v>
          </cell>
          <cell r="AX572">
            <v>-1.4637397847</v>
          </cell>
          <cell r="AY572">
            <v>10</v>
          </cell>
          <cell r="AZ572">
            <v>6</v>
          </cell>
          <cell r="BA572">
            <v>0.62990894178000001</v>
          </cell>
          <cell r="BB572">
            <v>1.8482789843</v>
          </cell>
          <cell r="BC572">
            <v>0.76418022470000002</v>
          </cell>
          <cell r="BD572">
            <v>10.940654514</v>
          </cell>
          <cell r="BE572" t="str">
            <v>Bovespa</v>
          </cell>
          <cell r="BF572" t="str">
            <v>FI INFRA - Fundo Incentivado de Investimento em Infraestrutura</v>
          </cell>
          <cell r="BG572">
            <v>4.8251024939999998E-2</v>
          </cell>
        </row>
        <row r="573">
          <cell r="G573" t="str">
            <v>IFRI11</v>
          </cell>
          <cell r="H573" t="str">
            <v>53556099000179</v>
          </cell>
          <cell r="I573" t="str">
            <v>Tradicional</v>
          </cell>
          <cell r="J573" t="str">
            <v/>
          </cell>
          <cell r="K573">
            <v>100</v>
          </cell>
          <cell r="L573" t="str">
            <v>-</v>
          </cell>
          <cell r="M573">
            <v>2046.8248788000001</v>
          </cell>
          <cell r="N573">
            <v>1994.4316217999999</v>
          </cell>
          <cell r="O573">
            <v>1766.3331906000001</v>
          </cell>
          <cell r="P573">
            <v>46041</v>
          </cell>
          <cell r="Q573" t="str">
            <v>-</v>
          </cell>
          <cell r="R573" t="str">
            <v>-</v>
          </cell>
          <cell r="S573" t="str">
            <v>-</v>
          </cell>
          <cell r="T573">
            <v>103.41</v>
          </cell>
          <cell r="U573">
            <v>104.59</v>
          </cell>
          <cell r="V573">
            <v>98.871785066000001</v>
          </cell>
          <cell r="W573">
            <v>46038</v>
          </cell>
          <cell r="X573">
            <v>75.211721990000001</v>
          </cell>
          <cell r="Y573">
            <v>137.49186598</v>
          </cell>
          <cell r="Z573">
            <v>45698</v>
          </cell>
          <cell r="AA573" t="str">
            <v>-</v>
          </cell>
          <cell r="AB573" t="str">
            <v>-</v>
          </cell>
          <cell r="AC573" t="str">
            <v>-</v>
          </cell>
          <cell r="AD573" t="str">
            <v>-</v>
          </cell>
          <cell r="AE573" t="str">
            <v>-</v>
          </cell>
          <cell r="AF573">
            <v>46021</v>
          </cell>
          <cell r="AG573">
            <v>14.803849</v>
          </cell>
          <cell r="AH573">
            <v>14</v>
          </cell>
          <cell r="AI573">
            <v>1.4</v>
          </cell>
          <cell r="AJ573">
            <v>-1.1282149345000001</v>
          </cell>
          <cell r="AK573">
            <v>-1.235321227</v>
          </cell>
          <cell r="AL573">
            <v>2.0815631879000001</v>
          </cell>
          <cell r="AM573">
            <v>5.4980679867999998</v>
          </cell>
          <cell r="AN573">
            <v>26.099746816</v>
          </cell>
          <cell r="AO573">
            <v>0.52493438324999997</v>
          </cell>
          <cell r="AP573">
            <v>0.72848694869999997</v>
          </cell>
          <cell r="AQ573">
            <v>0.43706293708999999</v>
          </cell>
          <cell r="AR573">
            <v>102.96</v>
          </cell>
          <cell r="AS573" t="str">
            <v>-</v>
          </cell>
          <cell r="AT573" t="str">
            <v>-</v>
          </cell>
          <cell r="AU573">
            <v>0.52493438324999997</v>
          </cell>
          <cell r="AV573">
            <v>-0.48345962949999999</v>
          </cell>
          <cell r="AW573">
            <v>4.8752237550000004</v>
          </cell>
          <cell r="AX573">
            <v>0.43983663218000002</v>
          </cell>
          <cell r="AY573">
            <v>12</v>
          </cell>
          <cell r="AZ573">
            <v>6</v>
          </cell>
          <cell r="BA573">
            <v>1.3634592910000001</v>
          </cell>
          <cell r="BB573">
            <v>1.2084050699</v>
          </cell>
          <cell r="BC573">
            <v>0.24319305552000001</v>
          </cell>
          <cell r="BD573">
            <v>14.854408888</v>
          </cell>
          <cell r="BE573" t="str">
            <v>Bovespa</v>
          </cell>
          <cell r="BF573" t="str">
            <v>FI INFRA - Fundo Incentivado de Investimento em Infraestrutura</v>
          </cell>
          <cell r="BG573">
            <v>1.4</v>
          </cell>
        </row>
        <row r="574">
          <cell r="G574" t="str">
            <v>AGRX11</v>
          </cell>
          <cell r="H574" t="str">
            <v>43951911000107</v>
          </cell>
          <cell r="I574" t="str">
            <v>Tradicional</v>
          </cell>
          <cell r="J574" t="str">
            <v/>
          </cell>
          <cell r="K574">
            <v>100</v>
          </cell>
          <cell r="L574" t="str">
            <v>-</v>
          </cell>
          <cell r="M574">
            <v>374.39460808000001</v>
          </cell>
          <cell r="N574">
            <v>262.57209016000002</v>
          </cell>
          <cell r="O574">
            <v>364.07784471000002</v>
          </cell>
          <cell r="P574">
            <v>46041</v>
          </cell>
          <cell r="Q574" t="str">
            <v>-</v>
          </cell>
          <cell r="R574" t="str">
            <v>-</v>
          </cell>
          <cell r="S574" t="str">
            <v>-</v>
          </cell>
          <cell r="T574">
            <v>8.68</v>
          </cell>
          <cell r="U574">
            <v>8.8276765376000004</v>
          </cell>
          <cell r="V574">
            <v>98.327118841000001</v>
          </cell>
          <cell r="W574">
            <v>46029</v>
          </cell>
          <cell r="X574">
            <v>5.9601921724000002</v>
          </cell>
          <cell r="Y574">
            <v>145.63288815000001</v>
          </cell>
          <cell r="Z574">
            <v>45685</v>
          </cell>
          <cell r="AA574" t="str">
            <v>-</v>
          </cell>
          <cell r="AB574">
            <v>45930</v>
          </cell>
          <cell r="AC574">
            <v>17903.151000000002</v>
          </cell>
          <cell r="AD574">
            <v>188986.04613999999</v>
          </cell>
          <cell r="AE574" t="str">
            <v>-</v>
          </cell>
          <cell r="AF574">
            <v>46030</v>
          </cell>
          <cell r="AG574">
            <v>16.475095785000001</v>
          </cell>
          <cell r="AH574">
            <v>1.29</v>
          </cell>
          <cell r="AI574">
            <v>0.12</v>
          </cell>
          <cell r="AJ574">
            <v>0.81300812999000005</v>
          </cell>
          <cell r="AK574">
            <v>0.70590183750000002</v>
          </cell>
          <cell r="AL574">
            <v>9.7291413496000008</v>
          </cell>
          <cell r="AM574">
            <v>10.431646764</v>
          </cell>
          <cell r="AN574">
            <v>30.195430019</v>
          </cell>
          <cell r="AO574">
            <v>4.765204003</v>
          </cell>
          <cell r="AP574">
            <v>4.8241701518999998</v>
          </cell>
          <cell r="AQ574">
            <v>2.1176470586999998</v>
          </cell>
          <cell r="AR574">
            <v>8.5</v>
          </cell>
          <cell r="AS574" t="str">
            <v>-</v>
          </cell>
          <cell r="AT574" t="str">
            <v>-</v>
          </cell>
          <cell r="AU574">
            <v>4.765204003</v>
          </cell>
          <cell r="AV574">
            <v>3.7568099901999998</v>
          </cell>
          <cell r="AW574">
            <v>5.3971961166</v>
          </cell>
          <cell r="AX574">
            <v>-2.25</v>
          </cell>
          <cell r="AY574">
            <v>9</v>
          </cell>
          <cell r="AZ574">
            <v>5</v>
          </cell>
          <cell r="BA574">
            <v>1.4962593516</v>
          </cell>
          <cell r="BB574">
            <v>1.2204384457999999</v>
          </cell>
          <cell r="BC574">
            <v>0.30088334732999999</v>
          </cell>
          <cell r="BD574">
            <v>22.514434647000002</v>
          </cell>
          <cell r="BE574" t="str">
            <v>Bovespa</v>
          </cell>
          <cell r="BF574" t="str">
            <v>FIAGRO-FII - Fundo de Investimento Imobiliário em Cadeias Agroindustriais</v>
          </cell>
          <cell r="BG574">
            <v>0.12</v>
          </cell>
        </row>
        <row r="575">
          <cell r="G575" t="str">
            <v>IDGO11</v>
          </cell>
          <cell r="H575" t="str">
            <v>49112611000110</v>
          </cell>
          <cell r="I575" t="str">
            <v>Tradicional</v>
          </cell>
          <cell r="J575" t="str">
            <v>https://fnet.bm</v>
          </cell>
          <cell r="K575">
            <v>0</v>
          </cell>
          <cell r="L575" t="str">
            <v>-</v>
          </cell>
          <cell r="M575" t="str">
            <v>-</v>
          </cell>
          <cell r="N575" t="str">
            <v>-</v>
          </cell>
          <cell r="O575" t="str">
            <v>-</v>
          </cell>
          <cell r="P575" t="str">
            <v>-</v>
          </cell>
          <cell r="Q575" t="str">
            <v>-</v>
          </cell>
          <cell r="R575" t="str">
            <v>-</v>
          </cell>
          <cell r="S575" t="str">
            <v>-</v>
          </cell>
          <cell r="T575" t="str">
            <v>-</v>
          </cell>
          <cell r="U575" t="str">
            <v>-</v>
          </cell>
          <cell r="V575" t="str">
            <v>-</v>
          </cell>
          <cell r="W575" t="str">
            <v>-</v>
          </cell>
          <cell r="X575" t="str">
            <v>-</v>
          </cell>
          <cell r="Y575" t="str">
            <v>-</v>
          </cell>
          <cell r="Z575" t="str">
            <v>-</v>
          </cell>
          <cell r="AA575" t="str">
            <v>-</v>
          </cell>
          <cell r="AB575">
            <v>46022</v>
          </cell>
          <cell r="AC575" t="str">
            <v>-</v>
          </cell>
          <cell r="AD575">
            <v>99152.412089999998</v>
          </cell>
          <cell r="AE575" t="str">
            <v>-</v>
          </cell>
          <cell r="AF575" t="str">
            <v>-</v>
          </cell>
          <cell r="AG575" t="str">
            <v>-</v>
          </cell>
          <cell r="AH575" t="str">
            <v>-</v>
          </cell>
          <cell r="AI575" t="str">
            <v>-</v>
          </cell>
          <cell r="AJ575" t="str">
            <v>-</v>
          </cell>
          <cell r="AK575" t="str">
            <v>-</v>
          </cell>
          <cell r="AL575" t="str">
            <v>-</v>
          </cell>
          <cell r="AM575" t="str">
            <v>-</v>
          </cell>
          <cell r="AN575" t="str">
            <v>-</v>
          </cell>
          <cell r="AO575" t="str">
            <v>-</v>
          </cell>
          <cell r="AP575" t="str">
            <v>-</v>
          </cell>
          <cell r="AQ575" t="str">
            <v>-</v>
          </cell>
          <cell r="AR575" t="str">
            <v>-</v>
          </cell>
          <cell r="AS575" t="str">
            <v>-</v>
          </cell>
          <cell r="AT575" t="str">
            <v>-</v>
          </cell>
          <cell r="AU575" t="str">
            <v>-</v>
          </cell>
          <cell r="AV575" t="str">
            <v>-</v>
          </cell>
          <cell r="AW575" t="str">
            <v>-</v>
          </cell>
          <cell r="AX575" t="str">
            <v>-</v>
          </cell>
          <cell r="AY575" t="str">
            <v>-</v>
          </cell>
          <cell r="AZ575" t="str">
            <v>-</v>
          </cell>
          <cell r="BA575" t="str">
            <v>-</v>
          </cell>
          <cell r="BB575" t="str">
            <v>-</v>
          </cell>
          <cell r="BC575" t="str">
            <v>-</v>
          </cell>
          <cell r="BD575" t="str">
            <v>-</v>
          </cell>
          <cell r="BE575" t="str">
            <v>Bovespa</v>
          </cell>
          <cell r="BF575" t="str">
            <v>FIAGRO-FII - Fundo de Investimento Imobiliário em Cadeias Agroindustriais</v>
          </cell>
          <cell r="BG575" t="str">
            <v>-</v>
          </cell>
        </row>
        <row r="576">
          <cell r="G576" t="str">
            <v>CPTI11</v>
          </cell>
          <cell r="H576" t="str">
            <v>38065012000177</v>
          </cell>
          <cell r="I576" t="str">
            <v>Tradicional</v>
          </cell>
          <cell r="J576" t="str">
            <v>https://fnet.bm</v>
          </cell>
          <cell r="K576">
            <v>100</v>
          </cell>
          <cell r="L576" t="str">
            <v>-</v>
          </cell>
          <cell r="M576">
            <v>2165.1914757999998</v>
          </cell>
          <cell r="N576">
            <v>1934.3159207000001</v>
          </cell>
          <cell r="O576">
            <v>1690.9437776</v>
          </cell>
          <cell r="P576">
            <v>46041</v>
          </cell>
          <cell r="Q576" t="str">
            <v>-</v>
          </cell>
          <cell r="R576" t="str">
            <v>-</v>
          </cell>
          <cell r="S576" t="str">
            <v>-</v>
          </cell>
          <cell r="T576">
            <v>87.56</v>
          </cell>
          <cell r="U576">
            <v>88.27</v>
          </cell>
          <cell r="V576">
            <v>99.195649711000002</v>
          </cell>
          <cell r="W576">
            <v>46037</v>
          </cell>
          <cell r="X576">
            <v>65.014064989000005</v>
          </cell>
          <cell r="Y576">
            <v>134.67854996</v>
          </cell>
          <cell r="Z576">
            <v>45687</v>
          </cell>
          <cell r="AA576" t="str">
            <v>-</v>
          </cell>
          <cell r="AB576" t="str">
            <v>-</v>
          </cell>
          <cell r="AC576" t="str">
            <v>-</v>
          </cell>
          <cell r="AD576" t="str">
            <v>-</v>
          </cell>
          <cell r="AE576" t="str">
            <v>-</v>
          </cell>
          <cell r="AF576">
            <v>46021</v>
          </cell>
          <cell r="AG576">
            <v>14.940239043</v>
          </cell>
          <cell r="AH576">
            <v>12</v>
          </cell>
          <cell r="AI576">
            <v>1</v>
          </cell>
          <cell r="AJ576">
            <v>-7.9881319106999998E-2</v>
          </cell>
          <cell r="AK576">
            <v>-0.18698761159999999</v>
          </cell>
          <cell r="AL576">
            <v>3.3863493059000001</v>
          </cell>
          <cell r="AM576">
            <v>8.7526341188999996</v>
          </cell>
          <cell r="AN576">
            <v>26.059927619</v>
          </cell>
          <cell r="AO576">
            <v>1.1085450347000001</v>
          </cell>
          <cell r="AP576">
            <v>0.68866775181999995</v>
          </cell>
          <cell r="AQ576">
            <v>1.1435832275</v>
          </cell>
          <cell r="AR576">
            <v>86.57</v>
          </cell>
          <cell r="AS576" t="str">
            <v>-</v>
          </cell>
          <cell r="AT576" t="str">
            <v>-</v>
          </cell>
          <cell r="AU576">
            <v>1.1085450347000001</v>
          </cell>
          <cell r="AV576">
            <v>0.10015102197</v>
          </cell>
          <cell r="AW576">
            <v>10.418331999999999</v>
          </cell>
          <cell r="AX576">
            <v>-1.5294974509000001</v>
          </cell>
          <cell r="AY576">
            <v>9</v>
          </cell>
          <cell r="AZ576">
            <v>7</v>
          </cell>
          <cell r="BA576">
            <v>1.167269756</v>
          </cell>
          <cell r="BB576">
            <v>1.1651744806</v>
          </cell>
          <cell r="BC576">
            <v>1.0613522580999999</v>
          </cell>
          <cell r="BD576">
            <v>0.97996873396999995</v>
          </cell>
          <cell r="BE576" t="str">
            <v>Bovespa</v>
          </cell>
          <cell r="BF576" t="str">
            <v>FI INFRA - Fundo Incentivado de Investimento em Infraestrutura</v>
          </cell>
          <cell r="BG576">
            <v>1</v>
          </cell>
        </row>
        <row r="577">
          <cell r="G577" t="str">
            <v>BDIF11</v>
          </cell>
          <cell r="H577" t="str">
            <v>40502607000194</v>
          </cell>
          <cell r="I577" t="str">
            <v>Tradicional</v>
          </cell>
          <cell r="J577" t="str">
            <v>https://fnet.bm</v>
          </cell>
          <cell r="K577">
            <v>100</v>
          </cell>
          <cell r="L577" t="str">
            <v>-</v>
          </cell>
          <cell r="M577">
            <v>2439.2545716</v>
          </cell>
          <cell r="N577">
            <v>2748.3824681999999</v>
          </cell>
          <cell r="O577">
            <v>3424.5413041000002</v>
          </cell>
          <cell r="P577">
            <v>46041</v>
          </cell>
          <cell r="Q577" t="str">
            <v>-</v>
          </cell>
          <cell r="R577" t="str">
            <v>-</v>
          </cell>
          <cell r="S577" t="str">
            <v>-</v>
          </cell>
          <cell r="T577">
            <v>74.150000000000006</v>
          </cell>
          <cell r="U577">
            <v>74.489999999999995</v>
          </cell>
          <cell r="V577">
            <v>99.543562894000004</v>
          </cell>
          <cell r="W577">
            <v>46038</v>
          </cell>
          <cell r="X577">
            <v>60.790585981</v>
          </cell>
          <cell r="Y577">
            <v>121.97612311</v>
          </cell>
          <cell r="Z577">
            <v>45684</v>
          </cell>
          <cell r="AA577" t="str">
            <v>-</v>
          </cell>
          <cell r="AB577" t="str">
            <v>-</v>
          </cell>
          <cell r="AC577" t="str">
            <v>-</v>
          </cell>
          <cell r="AD577" t="str">
            <v>-</v>
          </cell>
          <cell r="AE577" t="str">
            <v>-</v>
          </cell>
          <cell r="AF577">
            <v>46037</v>
          </cell>
          <cell r="AG577">
            <v>13.736635539</v>
          </cell>
          <cell r="AH577">
            <v>10.15</v>
          </cell>
          <cell r="AI577">
            <v>0.8</v>
          </cell>
          <cell r="AJ577">
            <v>-0.45643710564000001</v>
          </cell>
          <cell r="AK577">
            <v>-0.56354339812999998</v>
          </cell>
          <cell r="AL577">
            <v>6.4442832951</v>
          </cell>
          <cell r="AM577">
            <v>3.2705355419000002</v>
          </cell>
          <cell r="AN577">
            <v>15.059355545000001</v>
          </cell>
          <cell r="AO577">
            <v>2.7526583913999998</v>
          </cell>
          <cell r="AP577">
            <v>-10.311904321</v>
          </cell>
          <cell r="AQ577">
            <v>1.6242737207</v>
          </cell>
          <cell r="AR577">
            <v>72.964851097999997</v>
          </cell>
          <cell r="AS577" t="str">
            <v>-</v>
          </cell>
          <cell r="AT577" t="str">
            <v>-</v>
          </cell>
          <cell r="AU577">
            <v>2.7526583913999998</v>
          </cell>
          <cell r="AV577">
            <v>1.7442643786000001</v>
          </cell>
          <cell r="AW577">
            <v>5.6694509844000001</v>
          </cell>
          <cell r="AX577">
            <v>-2.1537650505000001</v>
          </cell>
          <cell r="AY577">
            <v>10</v>
          </cell>
          <cell r="AZ577">
            <v>2</v>
          </cell>
          <cell r="BA577">
            <v>1.1360408975</v>
          </cell>
          <cell r="BB577">
            <v>0.34032615129999999</v>
          </cell>
          <cell r="BC577">
            <v>0.66514913110999996</v>
          </cell>
          <cell r="BD577">
            <v>-3.4353073271999999</v>
          </cell>
          <cell r="BE577" t="str">
            <v>Bovespa</v>
          </cell>
          <cell r="BF577" t="str">
            <v>FI INFRA - Fundo Incentivado de Investimento em Infraestrutura</v>
          </cell>
          <cell r="BG577">
            <v>0.8</v>
          </cell>
        </row>
        <row r="578">
          <cell r="G578" t="str">
            <v>BIDB11</v>
          </cell>
          <cell r="H578" t="str">
            <v>42294971000131</v>
          </cell>
          <cell r="I578" t="str">
            <v>Tradicional</v>
          </cell>
          <cell r="J578" t="str">
            <v>https://fnet.bm</v>
          </cell>
          <cell r="K578">
            <v>100</v>
          </cell>
          <cell r="L578" t="str">
            <v>-</v>
          </cell>
          <cell r="M578">
            <v>334.77177924</v>
          </cell>
          <cell r="N578">
            <v>290.25724130999998</v>
          </cell>
          <cell r="O578">
            <v>323.03911234999998</v>
          </cell>
          <cell r="P578">
            <v>46041</v>
          </cell>
          <cell r="Q578" t="str">
            <v>-</v>
          </cell>
          <cell r="R578" t="str">
            <v>-</v>
          </cell>
          <cell r="S578" t="str">
            <v>-</v>
          </cell>
          <cell r="T578">
            <v>80.099999999999994</v>
          </cell>
          <cell r="U578">
            <v>80.180000000000007</v>
          </cell>
          <cell r="V578">
            <v>99.900224495000003</v>
          </cell>
          <cell r="W578">
            <v>46031</v>
          </cell>
          <cell r="X578">
            <v>59.232449291000002</v>
          </cell>
          <cell r="Y578">
            <v>135.22993048000001</v>
          </cell>
          <cell r="Z578">
            <v>45693</v>
          </cell>
          <cell r="AA578" t="str">
            <v>-</v>
          </cell>
          <cell r="AB578" t="str">
            <v>-</v>
          </cell>
          <cell r="AC578" t="str">
            <v>-</v>
          </cell>
          <cell r="AD578" t="str">
            <v>-</v>
          </cell>
          <cell r="AE578" t="str">
            <v>-</v>
          </cell>
          <cell r="AF578">
            <v>46021</v>
          </cell>
          <cell r="AG578">
            <v>17.573956504000002</v>
          </cell>
          <cell r="AH578">
            <v>13.01</v>
          </cell>
          <cell r="AI578">
            <v>1</v>
          </cell>
          <cell r="AJ578">
            <v>0.12499999992999999</v>
          </cell>
          <cell r="AK578">
            <v>1.7893707445E-2</v>
          </cell>
          <cell r="AL578">
            <v>5.0015112311000003</v>
          </cell>
          <cell r="AM578">
            <v>6.2526447234999996</v>
          </cell>
          <cell r="AN578">
            <v>27.863337241</v>
          </cell>
          <cell r="AO578">
            <v>1.3667425968</v>
          </cell>
          <cell r="AP578">
            <v>2.4920773743</v>
          </cell>
          <cell r="AQ578">
            <v>0.48927361694999999</v>
          </cell>
          <cell r="AR578">
            <v>79.709999999999994</v>
          </cell>
          <cell r="AS578" t="str">
            <v>-</v>
          </cell>
          <cell r="AT578" t="str">
            <v>-</v>
          </cell>
          <cell r="AU578">
            <v>1.3667425968</v>
          </cell>
          <cell r="AV578">
            <v>0.35834858408999998</v>
          </cell>
          <cell r="AW578">
            <v>6.1252580865999997</v>
          </cell>
          <cell r="AX578">
            <v>-3.2859789992000001</v>
          </cell>
          <cell r="AY578">
            <v>9</v>
          </cell>
          <cell r="AZ578">
            <v>8</v>
          </cell>
          <cell r="BA578">
            <v>1.2944983819</v>
          </cell>
          <cell r="BB578">
            <v>0.94544740868999999</v>
          </cell>
          <cell r="BC578">
            <v>1.2823537505</v>
          </cell>
          <cell r="BD578">
            <v>-3.5184349126000001</v>
          </cell>
          <cell r="BE578" t="str">
            <v>Bovespa</v>
          </cell>
          <cell r="BF578" t="str">
            <v>FI INFRA - Fundo Incentivado de Investimento em Infraestrutura</v>
          </cell>
          <cell r="BG578">
            <v>1</v>
          </cell>
        </row>
        <row r="579">
          <cell r="G579" t="str">
            <v>BIDB12</v>
          </cell>
          <cell r="H579" t="str">
            <v>42294971000131</v>
          </cell>
          <cell r="I579" t="str">
            <v>Tradicional</v>
          </cell>
          <cell r="J579" t="str">
            <v>https://fnet.bm</v>
          </cell>
          <cell r="K579">
            <v>0</v>
          </cell>
          <cell r="L579" t="str">
            <v>-</v>
          </cell>
          <cell r="M579" t="str">
            <v>-</v>
          </cell>
          <cell r="N579" t="str">
            <v>-</v>
          </cell>
          <cell r="O579" t="str">
            <v>-</v>
          </cell>
          <cell r="P579" t="str">
            <v>-</v>
          </cell>
          <cell r="Q579" t="str">
            <v>-</v>
          </cell>
          <cell r="R579" t="str">
            <v>-</v>
          </cell>
          <cell r="S579" t="str">
            <v>-</v>
          </cell>
          <cell r="T579" t="str">
            <v>-</v>
          </cell>
          <cell r="U579" t="str">
            <v>-</v>
          </cell>
          <cell r="V579" t="str">
            <v>-</v>
          </cell>
          <cell r="W579" t="str">
            <v>-</v>
          </cell>
          <cell r="X579" t="str">
            <v>-</v>
          </cell>
          <cell r="Y579" t="str">
            <v>-</v>
          </cell>
          <cell r="Z579" t="str">
            <v>-</v>
          </cell>
          <cell r="AA579" t="str">
            <v>-</v>
          </cell>
          <cell r="AB579" t="str">
            <v>-</v>
          </cell>
          <cell r="AC579" t="str">
            <v>-</v>
          </cell>
          <cell r="AD579" t="str">
            <v>-</v>
          </cell>
          <cell r="AE579" t="str">
            <v>-</v>
          </cell>
          <cell r="AF579" t="str">
            <v>-</v>
          </cell>
          <cell r="AG579" t="str">
            <v>-</v>
          </cell>
          <cell r="AH579" t="str">
            <v>-</v>
          </cell>
          <cell r="AI579" t="str">
            <v>-</v>
          </cell>
          <cell r="AJ579" t="str">
            <v>-</v>
          </cell>
          <cell r="AK579" t="str">
            <v>-</v>
          </cell>
          <cell r="AL579" t="str">
            <v>-</v>
          </cell>
          <cell r="AM579" t="str">
            <v>-</v>
          </cell>
          <cell r="AN579" t="str">
            <v>-</v>
          </cell>
          <cell r="AO579" t="str">
            <v>-</v>
          </cell>
          <cell r="AP579" t="str">
            <v>-</v>
          </cell>
          <cell r="AQ579" t="str">
            <v>-</v>
          </cell>
          <cell r="AR579" t="str">
            <v>-</v>
          </cell>
          <cell r="AS579" t="str">
            <v>-</v>
          </cell>
          <cell r="AT579" t="str">
            <v>-</v>
          </cell>
          <cell r="AU579" t="str">
            <v>-</v>
          </cell>
          <cell r="AV579" t="str">
            <v>-</v>
          </cell>
          <cell r="AW579" t="str">
            <v>-</v>
          </cell>
          <cell r="AX579" t="str">
            <v>-</v>
          </cell>
          <cell r="AY579" t="str">
            <v>-</v>
          </cell>
          <cell r="AZ579" t="str">
            <v>-</v>
          </cell>
          <cell r="BA579" t="str">
            <v>-</v>
          </cell>
          <cell r="BB579" t="str">
            <v>-</v>
          </cell>
          <cell r="BC579" t="str">
            <v>-</v>
          </cell>
          <cell r="BD579" t="str">
            <v>-</v>
          </cell>
          <cell r="BE579" t="str">
            <v>Bovespa</v>
          </cell>
          <cell r="BF579" t="str">
            <v>FI INFRA - Fundo Incentivado de Investimento em Infraestrutura</v>
          </cell>
          <cell r="BG579" t="str">
            <v>-</v>
          </cell>
        </row>
        <row r="580">
          <cell r="G580" t="str">
            <v>BODB11</v>
          </cell>
          <cell r="H580" t="str">
            <v>41771670000199</v>
          </cell>
          <cell r="I580" t="str">
            <v>Tradicional</v>
          </cell>
          <cell r="J580" t="str">
            <v>https://fnet.bm</v>
          </cell>
          <cell r="K580">
            <v>100</v>
          </cell>
          <cell r="L580" t="str">
            <v>-</v>
          </cell>
          <cell r="M580">
            <v>1330.6439367</v>
          </cell>
          <cell r="N580">
            <v>1186.5755259</v>
          </cell>
          <cell r="O580">
            <v>1280.3278875999999</v>
          </cell>
          <cell r="P580">
            <v>46041</v>
          </cell>
          <cell r="Q580" t="str">
            <v>-</v>
          </cell>
          <cell r="R580" t="str">
            <v>-</v>
          </cell>
          <cell r="S580" t="str">
            <v>-</v>
          </cell>
          <cell r="T580">
            <v>7.97</v>
          </cell>
          <cell r="U580">
            <v>8</v>
          </cell>
          <cell r="V580">
            <v>99.625</v>
          </cell>
          <cell r="W580">
            <v>46028</v>
          </cell>
          <cell r="X580">
            <v>5.4471184425999999</v>
          </cell>
          <cell r="Y580">
            <v>146.31589314999999</v>
          </cell>
          <cell r="Z580">
            <v>45684</v>
          </cell>
          <cell r="AA580" t="str">
            <v>-</v>
          </cell>
          <cell r="AB580" t="str">
            <v>-</v>
          </cell>
          <cell r="AC580" t="str">
            <v>-</v>
          </cell>
          <cell r="AD580" t="str">
            <v>-</v>
          </cell>
          <cell r="AE580" t="str">
            <v>-</v>
          </cell>
          <cell r="AF580">
            <v>46021</v>
          </cell>
          <cell r="AG580">
            <v>13.673821221000001</v>
          </cell>
          <cell r="AH580">
            <v>0.94075889999999995</v>
          </cell>
          <cell r="AI580">
            <v>0.1</v>
          </cell>
          <cell r="AJ580">
            <v>0.88607594935</v>
          </cell>
          <cell r="AK580">
            <v>0.77896965685999997</v>
          </cell>
          <cell r="AL580">
            <v>7.7640675891999997</v>
          </cell>
          <cell r="AM580">
            <v>11.303828150999999</v>
          </cell>
          <cell r="AN580">
            <v>36.745812925999999</v>
          </cell>
          <cell r="AO580">
            <v>1.5286624204000001</v>
          </cell>
          <cell r="AP580">
            <v>11.374553058</v>
          </cell>
          <cell r="AQ580">
            <v>4.3193717278000001</v>
          </cell>
          <cell r="AR580">
            <v>7.64</v>
          </cell>
          <cell r="AS580" t="str">
            <v>-</v>
          </cell>
          <cell r="AT580" t="str">
            <v>-</v>
          </cell>
          <cell r="AU580">
            <v>1.5286624204000001</v>
          </cell>
          <cell r="AV580">
            <v>0.52026840767000004</v>
          </cell>
          <cell r="AW580">
            <v>10.780141842999999</v>
          </cell>
          <cell r="AX580">
            <v>-2.4456521740000001</v>
          </cell>
          <cell r="AY580">
            <v>8</v>
          </cell>
          <cell r="AZ580">
            <v>7</v>
          </cell>
          <cell r="BA580">
            <v>1.3351134845999999</v>
          </cell>
          <cell r="BB580">
            <v>1.6691635518000001</v>
          </cell>
          <cell r="BC580">
            <v>1.4278356708</v>
          </cell>
          <cell r="BD580">
            <v>11.035432017</v>
          </cell>
          <cell r="BE580" t="str">
            <v>Bovespa</v>
          </cell>
          <cell r="BF580" t="str">
            <v>FI INFRA - Fundo Incentivado de Investimento em Infraestrutura</v>
          </cell>
          <cell r="BG580">
            <v>0.1</v>
          </cell>
        </row>
        <row r="581">
          <cell r="G581" t="str">
            <v>RBIF11</v>
          </cell>
          <cell r="H581" t="str">
            <v>38314962000198</v>
          </cell>
          <cell r="I581" t="str">
            <v>Tradicional</v>
          </cell>
          <cell r="J581" t="str">
            <v>https://fnet.bm</v>
          </cell>
          <cell r="K581">
            <v>100</v>
          </cell>
          <cell r="L581" t="str">
            <v>-</v>
          </cell>
          <cell r="M581">
            <v>192.54573543999999</v>
          </cell>
          <cell r="N581">
            <v>157.07252769999999</v>
          </cell>
          <cell r="O581">
            <v>211.66385824</v>
          </cell>
          <cell r="P581">
            <v>46041</v>
          </cell>
          <cell r="Q581" t="str">
            <v>-</v>
          </cell>
          <cell r="R581" t="str">
            <v>-</v>
          </cell>
          <cell r="S581" t="str">
            <v>-</v>
          </cell>
          <cell r="T581">
            <v>75.319999999999993</v>
          </cell>
          <cell r="U581">
            <v>75.349999999999994</v>
          </cell>
          <cell r="V581">
            <v>99.960185800000005</v>
          </cell>
          <cell r="W581">
            <v>46024</v>
          </cell>
          <cell r="X581">
            <v>52.917589864</v>
          </cell>
          <cell r="Y581">
            <v>142.33452467000001</v>
          </cell>
          <cell r="Z581">
            <v>45693</v>
          </cell>
          <cell r="AA581" t="str">
            <v>-</v>
          </cell>
          <cell r="AB581" t="str">
            <v>-</v>
          </cell>
          <cell r="AC581" t="str">
            <v>-</v>
          </cell>
          <cell r="AD581" t="str">
            <v>-</v>
          </cell>
          <cell r="AE581" t="str">
            <v>-</v>
          </cell>
          <cell r="AF581">
            <v>46021</v>
          </cell>
          <cell r="AG581">
            <v>14.820682701999999</v>
          </cell>
          <cell r="AH581">
            <v>10.29</v>
          </cell>
          <cell r="AI581">
            <v>1.8</v>
          </cell>
          <cell r="AJ581">
            <v>0.10632642205999999</v>
          </cell>
          <cell r="AK581">
            <v>-7.7987042458999999E-4</v>
          </cell>
          <cell r="AL581">
            <v>6.6809284280999996</v>
          </cell>
          <cell r="AM581">
            <v>8.6470878213999995</v>
          </cell>
          <cell r="AN581">
            <v>28.266247781000001</v>
          </cell>
          <cell r="AO581">
            <v>2.3508628889000001</v>
          </cell>
          <cell r="AP581">
            <v>2.8949879139000001</v>
          </cell>
          <cell r="AQ581">
            <v>1.4820803016999999</v>
          </cell>
          <cell r="AR581">
            <v>74.22</v>
          </cell>
          <cell r="AS581" t="str">
            <v>-</v>
          </cell>
          <cell r="AT581" t="str">
            <v>-</v>
          </cell>
          <cell r="AU581">
            <v>2.3508628889000001</v>
          </cell>
          <cell r="AV581">
            <v>1.3424688761000001</v>
          </cell>
          <cell r="AW581">
            <v>8.1962289841999993</v>
          </cell>
          <cell r="AX581">
            <v>-2.1839841163</v>
          </cell>
          <cell r="AY581">
            <v>11</v>
          </cell>
          <cell r="AZ581">
            <v>8</v>
          </cell>
          <cell r="BA581">
            <v>2.4885939443999998</v>
          </cell>
          <cell r="BB581">
            <v>2.0383436369000001</v>
          </cell>
          <cell r="BC581">
            <v>1.1220546375</v>
          </cell>
          <cell r="BD581">
            <v>12.728859535</v>
          </cell>
          <cell r="BE581" t="str">
            <v>Bovespa</v>
          </cell>
          <cell r="BF581" t="str">
            <v>FI INFRA - Fundo Incentivado de Investimento em Infraestrutura</v>
          </cell>
          <cell r="BG581">
            <v>1.8</v>
          </cell>
        </row>
        <row r="582">
          <cell r="G582" t="str">
            <v>BMII12</v>
          </cell>
          <cell r="H582" t="str">
            <v>02027437000144</v>
          </cell>
          <cell r="I582" t="str">
            <v>Tradicional</v>
          </cell>
          <cell r="J582" t="str">
            <v>https://fnet.bm</v>
          </cell>
          <cell r="K582">
            <v>0</v>
          </cell>
          <cell r="L582" t="str">
            <v>-</v>
          </cell>
          <cell r="M582" t="str">
            <v>-</v>
          </cell>
          <cell r="N582" t="str">
            <v>-</v>
          </cell>
          <cell r="O582" t="str">
            <v>-</v>
          </cell>
          <cell r="P582" t="str">
            <v>-</v>
          </cell>
          <cell r="Q582" t="str">
            <v>-</v>
          </cell>
          <cell r="R582" t="str">
            <v>-</v>
          </cell>
          <cell r="S582" t="str">
            <v>-</v>
          </cell>
          <cell r="T582" t="str">
            <v>-</v>
          </cell>
          <cell r="U582" t="str">
            <v>-</v>
          </cell>
          <cell r="V582" t="str">
            <v>-</v>
          </cell>
          <cell r="W582" t="str">
            <v>-</v>
          </cell>
          <cell r="X582" t="str">
            <v>-</v>
          </cell>
          <cell r="Y582" t="str">
            <v>-</v>
          </cell>
          <cell r="Z582" t="str">
            <v>-</v>
          </cell>
          <cell r="AA582" t="str">
            <v>-</v>
          </cell>
          <cell r="AB582">
            <v>45688</v>
          </cell>
          <cell r="AC582">
            <v>75.3</v>
          </cell>
          <cell r="AD582">
            <v>34190.505409999998</v>
          </cell>
          <cell r="AE582" t="str">
            <v>-</v>
          </cell>
          <cell r="AF582" t="str">
            <v>-</v>
          </cell>
          <cell r="AG582" t="str">
            <v>-</v>
          </cell>
          <cell r="AH582" t="str">
            <v>-</v>
          </cell>
          <cell r="AI582" t="str">
            <v>-</v>
          </cell>
          <cell r="AJ582" t="str">
            <v>-</v>
          </cell>
          <cell r="AK582" t="str">
            <v>-</v>
          </cell>
          <cell r="AL582" t="str">
            <v>-</v>
          </cell>
          <cell r="AM582" t="str">
            <v>-</v>
          </cell>
          <cell r="AN582" t="str">
            <v>-</v>
          </cell>
          <cell r="AO582" t="str">
            <v>-</v>
          </cell>
          <cell r="AP582" t="str">
            <v>-</v>
          </cell>
          <cell r="AQ582" t="str">
            <v>-</v>
          </cell>
          <cell r="AR582" t="str">
            <v>-</v>
          </cell>
          <cell r="AS582" t="str">
            <v>-</v>
          </cell>
          <cell r="AT582" t="str">
            <v>-</v>
          </cell>
          <cell r="AU582" t="str">
            <v>-</v>
          </cell>
          <cell r="AV582" t="str">
            <v>-</v>
          </cell>
          <cell r="AW582" t="str">
            <v>-</v>
          </cell>
          <cell r="AX582" t="str">
            <v>-</v>
          </cell>
          <cell r="AY582" t="str">
            <v>-</v>
          </cell>
          <cell r="AZ582" t="str">
            <v>-</v>
          </cell>
          <cell r="BA582" t="str">
            <v>-</v>
          </cell>
          <cell r="BB582" t="str">
            <v>-</v>
          </cell>
          <cell r="BC582" t="str">
            <v>-</v>
          </cell>
          <cell r="BD582" t="str">
            <v>-</v>
          </cell>
          <cell r="BE582" t="str">
            <v>Bovespa</v>
          </cell>
          <cell r="BF582" t="str">
            <v>FII - Fundos de Investimento Imobiliário</v>
          </cell>
          <cell r="BG582" t="str">
            <v>-</v>
          </cell>
        </row>
        <row r="583">
          <cell r="G583" t="str">
            <v>RZZR12</v>
          </cell>
          <cell r="H583" t="str">
            <v>35652278000128</v>
          </cell>
          <cell r="I583" t="str">
            <v>Tradicional</v>
          </cell>
          <cell r="J583" t="str">
            <v>https://fnet.bm</v>
          </cell>
          <cell r="K583">
            <v>0</v>
          </cell>
          <cell r="L583" t="str">
            <v>-</v>
          </cell>
          <cell r="M583" t="str">
            <v>-</v>
          </cell>
          <cell r="N583" t="str">
            <v>-</v>
          </cell>
          <cell r="O583" t="str">
            <v>-</v>
          </cell>
          <cell r="P583" t="str">
            <v>-</v>
          </cell>
          <cell r="Q583" t="str">
            <v>-</v>
          </cell>
          <cell r="R583" t="str">
            <v>-</v>
          </cell>
          <cell r="S583" t="str">
            <v>-</v>
          </cell>
          <cell r="T583" t="str">
            <v>-</v>
          </cell>
          <cell r="U583" t="str">
            <v>-</v>
          </cell>
          <cell r="V583" t="str">
            <v>-</v>
          </cell>
          <cell r="W583" t="str">
            <v>-</v>
          </cell>
          <cell r="X583" t="str">
            <v>-</v>
          </cell>
          <cell r="Y583" t="str">
            <v>-</v>
          </cell>
          <cell r="Z583" t="str">
            <v>-</v>
          </cell>
          <cell r="AA583" t="str">
            <v>-</v>
          </cell>
          <cell r="AB583">
            <v>46022</v>
          </cell>
          <cell r="AC583">
            <v>5563.1260000000002</v>
          </cell>
          <cell r="AD583">
            <v>980016.20713999995</v>
          </cell>
          <cell r="AE583" t="str">
            <v>-</v>
          </cell>
          <cell r="AF583" t="str">
            <v>-</v>
          </cell>
          <cell r="AG583" t="str">
            <v>-</v>
          </cell>
          <cell r="AH583" t="str">
            <v>-</v>
          </cell>
          <cell r="AI583" t="str">
            <v>-</v>
          </cell>
          <cell r="AJ583" t="str">
            <v>-</v>
          </cell>
          <cell r="AK583" t="str">
            <v>-</v>
          </cell>
          <cell r="AL583" t="str">
            <v>-</v>
          </cell>
          <cell r="AM583" t="str">
            <v>-</v>
          </cell>
          <cell r="AN583" t="str">
            <v>-</v>
          </cell>
          <cell r="AO583" t="str">
            <v>-</v>
          </cell>
          <cell r="AP583" t="str">
            <v>-</v>
          </cell>
          <cell r="AQ583" t="str">
            <v>-</v>
          </cell>
          <cell r="AR583" t="str">
            <v>-</v>
          </cell>
          <cell r="AS583" t="str">
            <v>-</v>
          </cell>
          <cell r="AT583" t="str">
            <v>-</v>
          </cell>
          <cell r="AU583" t="str">
            <v>-</v>
          </cell>
          <cell r="AV583" t="str">
            <v>-</v>
          </cell>
          <cell r="AW583" t="str">
            <v>-</v>
          </cell>
          <cell r="AX583" t="str">
            <v>-</v>
          </cell>
          <cell r="AY583" t="str">
            <v>-</v>
          </cell>
          <cell r="AZ583" t="str">
            <v>-</v>
          </cell>
          <cell r="BA583" t="str">
            <v>-</v>
          </cell>
          <cell r="BB583" t="str">
            <v>-</v>
          </cell>
          <cell r="BC583" t="str">
            <v>-</v>
          </cell>
          <cell r="BD583" t="str">
            <v>-</v>
          </cell>
          <cell r="BE583" t="str">
            <v>Bovespa</v>
          </cell>
          <cell r="BF583" t="str">
            <v>FII - Fundos de Investimento Imobiliário</v>
          </cell>
          <cell r="BG583" t="str">
            <v>-</v>
          </cell>
        </row>
        <row r="584">
          <cell r="G584" t="str">
            <v>CTXT12</v>
          </cell>
          <cell r="H584" t="str">
            <v>00762723000128</v>
          </cell>
          <cell r="I584" t="str">
            <v>-</v>
          </cell>
          <cell r="J584" t="str">
            <v>https://fnet.bm</v>
          </cell>
          <cell r="K584">
            <v>0</v>
          </cell>
          <cell r="L584" t="str">
            <v>-</v>
          </cell>
          <cell r="M584" t="str">
            <v>-</v>
          </cell>
          <cell r="N584" t="str">
            <v>-</v>
          </cell>
          <cell r="O584" t="str">
            <v>-</v>
          </cell>
          <cell r="P584" t="str">
            <v>-</v>
          </cell>
          <cell r="Q584" t="str">
            <v>-</v>
          </cell>
          <cell r="R584" t="str">
            <v>-</v>
          </cell>
          <cell r="S584" t="str">
            <v>-</v>
          </cell>
          <cell r="T584" t="str">
            <v>-</v>
          </cell>
          <cell r="U584" t="str">
            <v>-</v>
          </cell>
          <cell r="V584" t="str">
            <v>-</v>
          </cell>
          <cell r="W584" t="str">
            <v>-</v>
          </cell>
          <cell r="X584" t="str">
            <v>-</v>
          </cell>
          <cell r="Y584" t="str">
            <v>-</v>
          </cell>
          <cell r="Z584" t="str">
            <v>-</v>
          </cell>
          <cell r="AA584" t="str">
            <v>-</v>
          </cell>
          <cell r="AB584">
            <v>46022</v>
          </cell>
          <cell r="AC584">
            <v>5384.9120000000003</v>
          </cell>
          <cell r="AD584">
            <v>95851.888869999995</v>
          </cell>
          <cell r="AE584" t="str">
            <v>-</v>
          </cell>
          <cell r="AF584" t="str">
            <v>-</v>
          </cell>
          <cell r="AG584" t="str">
            <v>-</v>
          </cell>
          <cell r="AH584" t="str">
            <v>-</v>
          </cell>
          <cell r="AI584" t="str">
            <v>-</v>
          </cell>
          <cell r="AJ584" t="str">
            <v>-</v>
          </cell>
          <cell r="AK584" t="str">
            <v>-</v>
          </cell>
          <cell r="AL584" t="str">
            <v>-</v>
          </cell>
          <cell r="AM584" t="str">
            <v>-</v>
          </cell>
          <cell r="AN584" t="str">
            <v>-</v>
          </cell>
          <cell r="AO584" t="str">
            <v>-</v>
          </cell>
          <cell r="AP584" t="str">
            <v>-</v>
          </cell>
          <cell r="AQ584" t="str">
            <v>-</v>
          </cell>
          <cell r="AR584" t="str">
            <v>-</v>
          </cell>
          <cell r="AS584" t="str">
            <v>-</v>
          </cell>
          <cell r="AT584" t="str">
            <v>-</v>
          </cell>
          <cell r="AU584" t="str">
            <v>-</v>
          </cell>
          <cell r="AV584" t="str">
            <v>-</v>
          </cell>
          <cell r="AW584" t="str">
            <v>-</v>
          </cell>
          <cell r="AX584" t="str">
            <v>-</v>
          </cell>
          <cell r="AY584" t="str">
            <v>-</v>
          </cell>
          <cell r="AZ584" t="str">
            <v>-</v>
          </cell>
          <cell r="BA584" t="str">
            <v>-</v>
          </cell>
          <cell r="BB584" t="str">
            <v>-</v>
          </cell>
          <cell r="BC584" t="str">
            <v>-</v>
          </cell>
          <cell r="BD584" t="str">
            <v>-</v>
          </cell>
          <cell r="BE584" t="str">
            <v>Bovespa</v>
          </cell>
          <cell r="BF584" t="str">
            <v>FII - Fundos de Investimento Imobiliário</v>
          </cell>
          <cell r="BG584" t="str">
            <v>-</v>
          </cell>
        </row>
        <row r="585">
          <cell r="G585" t="str">
            <v>CVFL15</v>
          </cell>
          <cell r="H585" t="str">
            <v>60619575000119</v>
          </cell>
          <cell r="I585" t="str">
            <v>-</v>
          </cell>
          <cell r="J585" t="str">
            <v>https://fnet.bm</v>
          </cell>
          <cell r="K585">
            <v>0</v>
          </cell>
          <cell r="L585" t="str">
            <v>-</v>
          </cell>
          <cell r="M585" t="str">
            <v>-</v>
          </cell>
          <cell r="N585" t="str">
            <v>-</v>
          </cell>
          <cell r="O585" t="str">
            <v>-</v>
          </cell>
          <cell r="P585" t="str">
            <v>-</v>
          </cell>
          <cell r="Q585" t="str">
            <v>-</v>
          </cell>
          <cell r="R585" t="str">
            <v>-</v>
          </cell>
          <cell r="S585" t="str">
            <v>-</v>
          </cell>
          <cell r="T585" t="str">
            <v>-</v>
          </cell>
          <cell r="U585" t="str">
            <v>-</v>
          </cell>
          <cell r="V585" t="str">
            <v>-</v>
          </cell>
          <cell r="W585" t="str">
            <v>-</v>
          </cell>
          <cell r="X585" t="str">
            <v>-</v>
          </cell>
          <cell r="Y585" t="str">
            <v>-</v>
          </cell>
          <cell r="Z585" t="str">
            <v>-</v>
          </cell>
          <cell r="AA585" t="str">
            <v>-</v>
          </cell>
          <cell r="AB585">
            <v>46022</v>
          </cell>
          <cell r="AC585" t="str">
            <v>-</v>
          </cell>
          <cell r="AD585">
            <v>213847.04952999999</v>
          </cell>
          <cell r="AE585" t="str">
            <v>-</v>
          </cell>
          <cell r="AF585" t="str">
            <v>-</v>
          </cell>
          <cell r="AG585" t="str">
            <v>-</v>
          </cell>
          <cell r="AH585" t="str">
            <v>-</v>
          </cell>
          <cell r="AI585" t="str">
            <v>-</v>
          </cell>
          <cell r="AJ585" t="str">
            <v>-</v>
          </cell>
          <cell r="AK585" t="str">
            <v>-</v>
          </cell>
          <cell r="AL585" t="str">
            <v>-</v>
          </cell>
          <cell r="AM585" t="str">
            <v>-</v>
          </cell>
          <cell r="AN585" t="str">
            <v>-</v>
          </cell>
          <cell r="AO585" t="str">
            <v>-</v>
          </cell>
          <cell r="AP585" t="str">
            <v>-</v>
          </cell>
          <cell r="AQ585" t="str">
            <v>-</v>
          </cell>
          <cell r="AR585" t="str">
            <v>-</v>
          </cell>
          <cell r="AS585" t="str">
            <v>-</v>
          </cell>
          <cell r="AT585" t="str">
            <v>-</v>
          </cell>
          <cell r="AU585" t="str">
            <v>-</v>
          </cell>
          <cell r="AV585" t="str">
            <v>-</v>
          </cell>
          <cell r="AW585" t="str">
            <v>-</v>
          </cell>
          <cell r="AX585" t="str">
            <v>-</v>
          </cell>
          <cell r="AY585" t="str">
            <v>-</v>
          </cell>
          <cell r="AZ585" t="str">
            <v>-</v>
          </cell>
          <cell r="BA585" t="str">
            <v>-</v>
          </cell>
          <cell r="BB585" t="str">
            <v>-</v>
          </cell>
          <cell r="BC585" t="str">
            <v>-</v>
          </cell>
          <cell r="BD585" t="str">
            <v>-</v>
          </cell>
          <cell r="BE585" t="str">
            <v>Bovespa</v>
          </cell>
          <cell r="BF585" t="str">
            <v>FII - Fundos de Investimento Imobiliário</v>
          </cell>
          <cell r="BG585" t="str">
            <v>-</v>
          </cell>
        </row>
        <row r="586">
          <cell r="G586" t="str">
            <v>RECR12</v>
          </cell>
          <cell r="H586" t="str">
            <v>28152272000126</v>
          </cell>
          <cell r="I586" t="str">
            <v>-</v>
          </cell>
          <cell r="J586" t="str">
            <v>https://fnet.bm</v>
          </cell>
          <cell r="K586">
            <v>0</v>
          </cell>
          <cell r="L586" t="str">
            <v>-</v>
          </cell>
          <cell r="M586" t="str">
            <v>-</v>
          </cell>
          <cell r="N586" t="str">
            <v>-</v>
          </cell>
          <cell r="O586" t="str">
            <v>-</v>
          </cell>
          <cell r="P586" t="str">
            <v>-</v>
          </cell>
          <cell r="Q586" t="str">
            <v>-</v>
          </cell>
          <cell r="R586" t="str">
            <v>-</v>
          </cell>
          <cell r="S586" t="str">
            <v>-</v>
          </cell>
          <cell r="T586" t="str">
            <v>-</v>
          </cell>
          <cell r="U586" t="str">
            <v>-</v>
          </cell>
          <cell r="V586" t="str">
            <v>-</v>
          </cell>
          <cell r="W586" t="str">
            <v>-</v>
          </cell>
          <cell r="X586" t="str">
            <v>-</v>
          </cell>
          <cell r="Y586" t="str">
            <v>-</v>
          </cell>
          <cell r="Z586" t="str">
            <v>-</v>
          </cell>
          <cell r="AA586" t="str">
            <v>-</v>
          </cell>
          <cell r="AB586">
            <v>46022</v>
          </cell>
          <cell r="AC586">
            <v>26441.65</v>
          </cell>
          <cell r="AD586">
            <v>2352201.3185999999</v>
          </cell>
          <cell r="AE586" t="str">
            <v>-</v>
          </cell>
          <cell r="AF586" t="str">
            <v>-</v>
          </cell>
          <cell r="AG586" t="str">
            <v>-</v>
          </cell>
          <cell r="AH586" t="str">
            <v>-</v>
          </cell>
          <cell r="AI586" t="str">
            <v>-</v>
          </cell>
          <cell r="AJ586" t="str">
            <v>-</v>
          </cell>
          <cell r="AK586" t="str">
            <v>-</v>
          </cell>
          <cell r="AL586" t="str">
            <v>-</v>
          </cell>
          <cell r="AM586" t="str">
            <v>-</v>
          </cell>
          <cell r="AN586" t="str">
            <v>-</v>
          </cell>
          <cell r="AO586" t="str">
            <v>-</v>
          </cell>
          <cell r="AP586" t="str">
            <v>-</v>
          </cell>
          <cell r="AQ586" t="str">
            <v>-</v>
          </cell>
          <cell r="AR586" t="str">
            <v>-</v>
          </cell>
          <cell r="AS586" t="str">
            <v>-</v>
          </cell>
          <cell r="AT586" t="str">
            <v>-</v>
          </cell>
          <cell r="AU586" t="str">
            <v>-</v>
          </cell>
          <cell r="AV586" t="str">
            <v>-</v>
          </cell>
          <cell r="AW586" t="str">
            <v>-</v>
          </cell>
          <cell r="AX586" t="str">
            <v>-</v>
          </cell>
          <cell r="AY586" t="str">
            <v>-</v>
          </cell>
          <cell r="AZ586" t="str">
            <v>-</v>
          </cell>
          <cell r="BA586" t="str">
            <v>-</v>
          </cell>
          <cell r="BB586" t="str">
            <v>-</v>
          </cell>
          <cell r="BC586" t="str">
            <v>-</v>
          </cell>
          <cell r="BD586" t="str">
            <v>-</v>
          </cell>
          <cell r="BE586" t="str">
            <v>Bovespa</v>
          </cell>
          <cell r="BF586" t="str">
            <v>FII - Fundos de Investimento Imobiliário</v>
          </cell>
          <cell r="BG586" t="str">
            <v>-</v>
          </cell>
        </row>
        <row r="587">
          <cell r="G587" t="str">
            <v>RECT12</v>
          </cell>
          <cell r="H587" t="str">
            <v>32274163000159</v>
          </cell>
          <cell r="I587" t="str">
            <v>-</v>
          </cell>
          <cell r="J587" t="str">
            <v>https://fnet.bm</v>
          </cell>
          <cell r="K587">
            <v>0</v>
          </cell>
          <cell r="L587" t="str">
            <v>-</v>
          </cell>
          <cell r="M587" t="str">
            <v>-</v>
          </cell>
          <cell r="N587" t="str">
            <v>-</v>
          </cell>
          <cell r="O587" t="str">
            <v>-</v>
          </cell>
          <cell r="P587" t="str">
            <v>-</v>
          </cell>
          <cell r="Q587" t="str">
            <v>-</v>
          </cell>
          <cell r="R587" t="str">
            <v>-</v>
          </cell>
          <cell r="S587" t="str">
            <v>-</v>
          </cell>
          <cell r="T587" t="str">
            <v>-</v>
          </cell>
          <cell r="U587" t="str">
            <v>-</v>
          </cell>
          <cell r="V587" t="str">
            <v>-</v>
          </cell>
          <cell r="W587" t="str">
            <v>-</v>
          </cell>
          <cell r="X587" t="str">
            <v>-</v>
          </cell>
          <cell r="Y587" t="str">
            <v>-</v>
          </cell>
          <cell r="Z587" t="str">
            <v>-</v>
          </cell>
          <cell r="AA587" t="str">
            <v>-</v>
          </cell>
          <cell r="AB587">
            <v>46022</v>
          </cell>
          <cell r="AC587">
            <v>8543.4930000000004</v>
          </cell>
          <cell r="AD587">
            <v>766218.20068999997</v>
          </cell>
          <cell r="AE587" t="str">
            <v>-</v>
          </cell>
          <cell r="AF587" t="str">
            <v>-</v>
          </cell>
          <cell r="AG587" t="str">
            <v>-</v>
          </cell>
          <cell r="AH587" t="str">
            <v>-</v>
          </cell>
          <cell r="AI587" t="str">
            <v>-</v>
          </cell>
          <cell r="AJ587" t="str">
            <v>-</v>
          </cell>
          <cell r="AK587" t="str">
            <v>-</v>
          </cell>
          <cell r="AL587" t="str">
            <v>-</v>
          </cell>
          <cell r="AM587" t="str">
            <v>-</v>
          </cell>
          <cell r="AN587" t="str">
            <v>-</v>
          </cell>
          <cell r="AO587" t="str">
            <v>-</v>
          </cell>
          <cell r="AP587" t="str">
            <v>-</v>
          </cell>
          <cell r="AQ587" t="str">
            <v>-</v>
          </cell>
          <cell r="AR587" t="str">
            <v>-</v>
          </cell>
          <cell r="AS587" t="str">
            <v>-</v>
          </cell>
          <cell r="AT587" t="str">
            <v>-</v>
          </cell>
          <cell r="AU587" t="str">
            <v>-</v>
          </cell>
          <cell r="AV587" t="str">
            <v>-</v>
          </cell>
          <cell r="AW587" t="str">
            <v>-</v>
          </cell>
          <cell r="AX587" t="str">
            <v>-</v>
          </cell>
          <cell r="AY587" t="str">
            <v>-</v>
          </cell>
          <cell r="AZ587" t="str">
            <v>-</v>
          </cell>
          <cell r="BA587" t="str">
            <v>-</v>
          </cell>
          <cell r="BB587" t="str">
            <v>-</v>
          </cell>
          <cell r="BC587" t="str">
            <v>-</v>
          </cell>
          <cell r="BD587" t="str">
            <v>-</v>
          </cell>
          <cell r="BE587" t="str">
            <v>Bovespa</v>
          </cell>
          <cell r="BF587" t="str">
            <v>FII - Fundos de Investimento Imobiliário</v>
          </cell>
          <cell r="BG587" t="str">
            <v>-</v>
          </cell>
        </row>
        <row r="588">
          <cell r="G588" t="str">
            <v>FPNG12</v>
          </cell>
          <cell r="H588" t="str">
            <v>17161979000182</v>
          </cell>
          <cell r="I588" t="str">
            <v>Tradicional</v>
          </cell>
          <cell r="J588" t="str">
            <v>https://fnet.bm</v>
          </cell>
          <cell r="K588">
            <v>0</v>
          </cell>
          <cell r="L588" t="str">
            <v>-</v>
          </cell>
          <cell r="M588" t="str">
            <v>-</v>
          </cell>
          <cell r="N588" t="str">
            <v>-</v>
          </cell>
          <cell r="O588" t="str">
            <v>-</v>
          </cell>
          <cell r="P588" t="str">
            <v>-</v>
          </cell>
          <cell r="Q588" t="str">
            <v>-</v>
          </cell>
          <cell r="R588" t="str">
            <v>-</v>
          </cell>
          <cell r="S588" t="str">
            <v>-</v>
          </cell>
          <cell r="T588" t="str">
            <v>-</v>
          </cell>
          <cell r="U588" t="str">
            <v>-</v>
          </cell>
          <cell r="V588" t="str">
            <v>-</v>
          </cell>
          <cell r="W588" t="str">
            <v>-</v>
          </cell>
          <cell r="X588" t="str">
            <v>-</v>
          </cell>
          <cell r="Y588" t="str">
            <v>-</v>
          </cell>
          <cell r="Z588" t="str">
            <v>-</v>
          </cell>
          <cell r="AA588" t="str">
            <v>-</v>
          </cell>
          <cell r="AB588">
            <v>46022</v>
          </cell>
          <cell r="AC588">
            <v>3043.4470000000001</v>
          </cell>
          <cell r="AD588">
            <v>661998.82643000002</v>
          </cell>
          <cell r="AE588" t="str">
            <v>-</v>
          </cell>
          <cell r="AF588" t="str">
            <v>-</v>
          </cell>
          <cell r="AG588" t="str">
            <v>-</v>
          </cell>
          <cell r="AH588" t="str">
            <v>-</v>
          </cell>
          <cell r="AI588" t="str">
            <v>-</v>
          </cell>
          <cell r="AJ588" t="str">
            <v>-</v>
          </cell>
          <cell r="AK588" t="str">
            <v>-</v>
          </cell>
          <cell r="AL588" t="str">
            <v>-</v>
          </cell>
          <cell r="AM588" t="str">
            <v>-</v>
          </cell>
          <cell r="AN588" t="str">
            <v>-</v>
          </cell>
          <cell r="AO588" t="str">
            <v>-</v>
          </cell>
          <cell r="AP588" t="str">
            <v>-</v>
          </cell>
          <cell r="AQ588" t="str">
            <v>-</v>
          </cell>
          <cell r="AR588" t="str">
            <v>-</v>
          </cell>
          <cell r="AS588" t="str">
            <v>-</v>
          </cell>
          <cell r="AT588" t="str">
            <v>-</v>
          </cell>
          <cell r="AU588" t="str">
            <v>-</v>
          </cell>
          <cell r="AV588" t="str">
            <v>-</v>
          </cell>
          <cell r="AW588" t="str">
            <v>-</v>
          </cell>
          <cell r="AX588" t="str">
            <v>-</v>
          </cell>
          <cell r="AY588" t="str">
            <v>-</v>
          </cell>
          <cell r="AZ588" t="str">
            <v>-</v>
          </cell>
          <cell r="BA588" t="str">
            <v>-</v>
          </cell>
          <cell r="BB588" t="str">
            <v>-</v>
          </cell>
          <cell r="BC588" t="str">
            <v>-</v>
          </cell>
          <cell r="BD588" t="str">
            <v>-</v>
          </cell>
          <cell r="BE588" t="str">
            <v>Bovespa</v>
          </cell>
          <cell r="BF588" t="str">
            <v>FII - Fundos de Investimento Imobiliário</v>
          </cell>
          <cell r="BG588" t="str">
            <v>-</v>
          </cell>
        </row>
        <row r="589">
          <cell r="G589" t="str">
            <v>RELG12</v>
          </cell>
          <cell r="H589" t="str">
            <v>37112770000136</v>
          </cell>
          <cell r="I589" t="str">
            <v>-</v>
          </cell>
          <cell r="J589" t="str">
            <v>https://fnet.bm</v>
          </cell>
          <cell r="K589">
            <v>0</v>
          </cell>
          <cell r="L589" t="str">
            <v>-</v>
          </cell>
          <cell r="M589" t="str">
            <v>-</v>
          </cell>
          <cell r="N589" t="str">
            <v>-</v>
          </cell>
          <cell r="O589" t="str">
            <v>-</v>
          </cell>
          <cell r="P589" t="str">
            <v>-</v>
          </cell>
          <cell r="Q589" t="str">
            <v>-</v>
          </cell>
          <cell r="R589" t="str">
            <v>-</v>
          </cell>
          <cell r="S589" t="str">
            <v>-</v>
          </cell>
          <cell r="T589" t="str">
            <v>-</v>
          </cell>
          <cell r="U589" t="str">
            <v>-</v>
          </cell>
          <cell r="V589" t="str">
            <v>-</v>
          </cell>
          <cell r="W589" t="str">
            <v>-</v>
          </cell>
          <cell r="X589" t="str">
            <v>-</v>
          </cell>
          <cell r="Y589" t="str">
            <v>-</v>
          </cell>
          <cell r="Z589" t="str">
            <v>-</v>
          </cell>
          <cell r="AA589" t="str">
            <v>-</v>
          </cell>
          <cell r="AB589">
            <v>46022</v>
          </cell>
          <cell r="AC589">
            <v>1334.5619999999999</v>
          </cell>
          <cell r="AD589">
            <v>114448.76474</v>
          </cell>
          <cell r="AE589" t="str">
            <v>-</v>
          </cell>
          <cell r="AF589" t="str">
            <v>-</v>
          </cell>
          <cell r="AG589" t="str">
            <v>-</v>
          </cell>
          <cell r="AH589" t="str">
            <v>-</v>
          </cell>
          <cell r="AI589" t="str">
            <v>-</v>
          </cell>
          <cell r="AJ589" t="str">
            <v>-</v>
          </cell>
          <cell r="AK589" t="str">
            <v>-</v>
          </cell>
          <cell r="AL589" t="str">
            <v>-</v>
          </cell>
          <cell r="AM589" t="str">
            <v>-</v>
          </cell>
          <cell r="AN589" t="str">
            <v>-</v>
          </cell>
          <cell r="AO589" t="str">
            <v>-</v>
          </cell>
          <cell r="AP589" t="str">
            <v>-</v>
          </cell>
          <cell r="AQ589" t="str">
            <v>-</v>
          </cell>
          <cell r="AR589" t="str">
            <v>-</v>
          </cell>
          <cell r="AS589" t="str">
            <v>-</v>
          </cell>
          <cell r="AT589" t="str">
            <v>-</v>
          </cell>
          <cell r="AU589" t="str">
            <v>-</v>
          </cell>
          <cell r="AV589" t="str">
            <v>-</v>
          </cell>
          <cell r="AW589" t="str">
            <v>-</v>
          </cell>
          <cell r="AX589" t="str">
            <v>-</v>
          </cell>
          <cell r="AY589" t="str">
            <v>-</v>
          </cell>
          <cell r="AZ589" t="str">
            <v>-</v>
          </cell>
          <cell r="BA589" t="str">
            <v>-</v>
          </cell>
          <cell r="BB589" t="str">
            <v>-</v>
          </cell>
          <cell r="BC589" t="str">
            <v>-</v>
          </cell>
          <cell r="BD589" t="str">
            <v>-</v>
          </cell>
          <cell r="BE589" t="str">
            <v>Bovespa</v>
          </cell>
          <cell r="BF589" t="str">
            <v>FII - Fundos de Investimento Imobiliário</v>
          </cell>
          <cell r="BG589" t="str">
            <v>-</v>
          </cell>
        </row>
        <row r="590">
          <cell r="G590" t="str">
            <v>REON11</v>
          </cell>
          <cell r="H590" t="str">
            <v>20173064000100</v>
          </cell>
          <cell r="I590" t="str">
            <v>Tradicional</v>
          </cell>
          <cell r="J590" t="str">
            <v>https://fnet.bm</v>
          </cell>
          <cell r="K590">
            <v>0</v>
          </cell>
          <cell r="L590" t="str">
            <v>-</v>
          </cell>
          <cell r="M590">
            <v>0</v>
          </cell>
          <cell r="N590">
            <v>0</v>
          </cell>
          <cell r="O590">
            <v>0</v>
          </cell>
          <cell r="P590">
            <v>43600</v>
          </cell>
          <cell r="Q590" t="str">
            <v>-</v>
          </cell>
          <cell r="R590" t="str">
            <v>-</v>
          </cell>
          <cell r="S590" t="str">
            <v>-</v>
          </cell>
          <cell r="T590" t="str">
            <v>-</v>
          </cell>
          <cell r="U590" t="str">
            <v>-</v>
          </cell>
          <cell r="V590" t="str">
            <v>-</v>
          </cell>
          <cell r="W590" t="str">
            <v>-</v>
          </cell>
          <cell r="X590" t="str">
            <v>-</v>
          </cell>
          <cell r="Y590" t="str">
            <v>-</v>
          </cell>
          <cell r="Z590" t="str">
            <v>-</v>
          </cell>
          <cell r="AA590" t="str">
            <v>-</v>
          </cell>
          <cell r="AB590">
            <v>45626</v>
          </cell>
          <cell r="AC590" t="str">
            <v>-</v>
          </cell>
          <cell r="AD590">
            <v>10369.671060000001</v>
          </cell>
          <cell r="AE590" t="str">
            <v>-</v>
          </cell>
          <cell r="AF590" t="str">
            <v>-</v>
          </cell>
          <cell r="AG590" t="str">
            <v>-</v>
          </cell>
          <cell r="AH590">
            <v>0</v>
          </cell>
          <cell r="AI590">
            <v>0</v>
          </cell>
          <cell r="AJ590" t="str">
            <v>-</v>
          </cell>
          <cell r="AK590" t="str">
            <v>-</v>
          </cell>
          <cell r="AL590" t="str">
            <v>-</v>
          </cell>
          <cell r="AM590" t="str">
            <v>-</v>
          </cell>
          <cell r="AN590" t="str">
            <v>-</v>
          </cell>
          <cell r="AO590" t="str">
            <v>-</v>
          </cell>
          <cell r="AP590" t="str">
            <v>-</v>
          </cell>
          <cell r="AQ590" t="str">
            <v>-</v>
          </cell>
          <cell r="AR590" t="str">
            <v>-</v>
          </cell>
          <cell r="AS590" t="str">
            <v>-</v>
          </cell>
          <cell r="AT590" t="str">
            <v>-</v>
          </cell>
          <cell r="AU590" t="str">
            <v>-</v>
          </cell>
          <cell r="AV590" t="str">
            <v>-</v>
          </cell>
          <cell r="AW590" t="str">
            <v>-</v>
          </cell>
          <cell r="AX590" t="str">
            <v>-</v>
          </cell>
          <cell r="AY590" t="str">
            <v>-</v>
          </cell>
          <cell r="AZ590" t="str">
            <v>-</v>
          </cell>
          <cell r="BA590" t="str">
            <v>-</v>
          </cell>
          <cell r="BB590" t="str">
            <v>-</v>
          </cell>
          <cell r="BC590" t="str">
            <v>-</v>
          </cell>
          <cell r="BD590" t="str">
            <v>-</v>
          </cell>
          <cell r="BE590" t="str">
            <v>Bovespa</v>
          </cell>
          <cell r="BF590" t="str">
            <v>FII - Fundos de Investimento Imobiliário</v>
          </cell>
          <cell r="BG590">
            <v>0</v>
          </cell>
        </row>
        <row r="591">
          <cell r="G591" t="str">
            <v>SMRE12</v>
          </cell>
          <cell r="H591" t="str">
            <v>53730029000195</v>
          </cell>
          <cell r="I591" t="str">
            <v>Tradicional</v>
          </cell>
          <cell r="J591" t="str">
            <v>https://fnet.bm</v>
          </cell>
          <cell r="K591">
            <v>0</v>
          </cell>
          <cell r="L591" t="str">
            <v>-</v>
          </cell>
          <cell r="M591" t="str">
            <v>-</v>
          </cell>
          <cell r="N591" t="str">
            <v>-</v>
          </cell>
          <cell r="O591" t="str">
            <v>-</v>
          </cell>
          <cell r="P591" t="str">
            <v>-</v>
          </cell>
          <cell r="Q591" t="str">
            <v>-</v>
          </cell>
          <cell r="R591" t="str">
            <v>-</v>
          </cell>
          <cell r="S591" t="str">
            <v>-</v>
          </cell>
          <cell r="T591" t="str">
            <v>-</v>
          </cell>
          <cell r="U591" t="str">
            <v>-</v>
          </cell>
          <cell r="V591" t="str">
            <v>-</v>
          </cell>
          <cell r="W591" t="str">
            <v>-</v>
          </cell>
          <cell r="X591" t="str">
            <v>-</v>
          </cell>
          <cell r="Y591" t="str">
            <v>-</v>
          </cell>
          <cell r="Z591" t="str">
            <v>-</v>
          </cell>
          <cell r="AA591" t="str">
            <v>-</v>
          </cell>
          <cell r="AB591">
            <v>46022</v>
          </cell>
          <cell r="AC591">
            <v>1052.0987809999999</v>
          </cell>
          <cell r="AD591">
            <v>108107.89165999999</v>
          </cell>
          <cell r="AE591" t="str">
            <v>-</v>
          </cell>
          <cell r="AF591" t="str">
            <v>-</v>
          </cell>
          <cell r="AG591" t="str">
            <v>-</v>
          </cell>
          <cell r="AH591" t="str">
            <v>-</v>
          </cell>
          <cell r="AI591" t="str">
            <v>-</v>
          </cell>
          <cell r="AJ591" t="str">
            <v>-</v>
          </cell>
          <cell r="AK591" t="str">
            <v>-</v>
          </cell>
          <cell r="AL591" t="str">
            <v>-</v>
          </cell>
          <cell r="AM591" t="str">
            <v>-</v>
          </cell>
          <cell r="AN591" t="str">
            <v>-</v>
          </cell>
          <cell r="AO591" t="str">
            <v>-</v>
          </cell>
          <cell r="AP591" t="str">
            <v>-</v>
          </cell>
          <cell r="AQ591" t="str">
            <v>-</v>
          </cell>
          <cell r="AR591" t="str">
            <v>-</v>
          </cell>
          <cell r="AS591" t="str">
            <v>-</v>
          </cell>
          <cell r="AT591" t="str">
            <v>-</v>
          </cell>
          <cell r="AU591" t="str">
            <v>-</v>
          </cell>
          <cell r="AV591" t="str">
            <v>-</v>
          </cell>
          <cell r="AW591" t="str">
            <v>-</v>
          </cell>
          <cell r="AX591" t="str">
            <v>-</v>
          </cell>
          <cell r="AY591" t="str">
            <v>-</v>
          </cell>
          <cell r="AZ591" t="str">
            <v>-</v>
          </cell>
          <cell r="BA591" t="str">
            <v>-</v>
          </cell>
          <cell r="BB591" t="str">
            <v>-</v>
          </cell>
          <cell r="BC591" t="str">
            <v>-</v>
          </cell>
          <cell r="BD591" t="str">
            <v>-</v>
          </cell>
          <cell r="BE591" t="str">
            <v>Bovespa</v>
          </cell>
          <cell r="BF591" t="str">
            <v>FII - Fundos de Investimento Imobiliário</v>
          </cell>
          <cell r="BG591" t="str">
            <v>-</v>
          </cell>
        </row>
        <row r="592">
          <cell r="G592" t="str">
            <v>ZAGH12</v>
          </cell>
          <cell r="H592" t="str">
            <v>45188066000195</v>
          </cell>
          <cell r="I592" t="str">
            <v>Tradicional</v>
          </cell>
          <cell r="J592" t="str">
            <v>https://fnet.bm</v>
          </cell>
          <cell r="K592">
            <v>0</v>
          </cell>
          <cell r="L592" t="str">
            <v>-</v>
          </cell>
          <cell r="M592" t="str">
            <v>-</v>
          </cell>
          <cell r="N592" t="str">
            <v>-</v>
          </cell>
          <cell r="O592" t="str">
            <v>-</v>
          </cell>
          <cell r="P592" t="str">
            <v>-</v>
          </cell>
          <cell r="Q592" t="str">
            <v>-</v>
          </cell>
          <cell r="R592" t="str">
            <v>-</v>
          </cell>
          <cell r="S592" t="str">
            <v>-</v>
          </cell>
          <cell r="T592" t="str">
            <v>-</v>
          </cell>
          <cell r="U592" t="str">
            <v>-</v>
          </cell>
          <cell r="V592" t="str">
            <v>-</v>
          </cell>
          <cell r="W592" t="str">
            <v>-</v>
          </cell>
          <cell r="X592" t="str">
            <v>-</v>
          </cell>
          <cell r="Y592" t="str">
            <v>-</v>
          </cell>
          <cell r="Z592" t="str">
            <v>-</v>
          </cell>
          <cell r="AA592" t="str">
            <v>-</v>
          </cell>
          <cell r="AB592">
            <v>46022</v>
          </cell>
          <cell r="AC592">
            <v>8891.6620000000003</v>
          </cell>
          <cell r="AD592">
            <v>80967.770149999997</v>
          </cell>
          <cell r="AE592" t="str">
            <v>-</v>
          </cell>
          <cell r="AF592" t="str">
            <v>-</v>
          </cell>
          <cell r="AG592" t="str">
            <v>-</v>
          </cell>
          <cell r="AH592" t="str">
            <v>-</v>
          </cell>
          <cell r="AI592" t="str">
            <v>-</v>
          </cell>
          <cell r="AJ592" t="str">
            <v>-</v>
          </cell>
          <cell r="AK592" t="str">
            <v>-</v>
          </cell>
          <cell r="AL592" t="str">
            <v>-</v>
          </cell>
          <cell r="AM592" t="str">
            <v>-</v>
          </cell>
          <cell r="AN592" t="str">
            <v>-</v>
          </cell>
          <cell r="AO592" t="str">
            <v>-</v>
          </cell>
          <cell r="AP592" t="str">
            <v>-</v>
          </cell>
          <cell r="AQ592" t="str">
            <v>-</v>
          </cell>
          <cell r="AR592" t="str">
            <v>-</v>
          </cell>
          <cell r="AS592" t="str">
            <v>-</v>
          </cell>
          <cell r="AT592" t="str">
            <v>-</v>
          </cell>
          <cell r="AU592" t="str">
            <v>-</v>
          </cell>
          <cell r="AV592" t="str">
            <v>-</v>
          </cell>
          <cell r="AW592" t="str">
            <v>-</v>
          </cell>
          <cell r="AX592" t="str">
            <v>-</v>
          </cell>
          <cell r="AY592" t="str">
            <v>-</v>
          </cell>
          <cell r="AZ592" t="str">
            <v>-</v>
          </cell>
          <cell r="BA592" t="str">
            <v>-</v>
          </cell>
          <cell r="BB592" t="str">
            <v>-</v>
          </cell>
          <cell r="BC592" t="str">
            <v>-</v>
          </cell>
          <cell r="BD592" t="str">
            <v>-</v>
          </cell>
          <cell r="BE592" t="str">
            <v>Bovespa</v>
          </cell>
          <cell r="BF592" t="str">
            <v>FII - Fundos de Investimento Imobiliário</v>
          </cell>
          <cell r="BG592" t="str">
            <v>-</v>
          </cell>
        </row>
        <row r="593">
          <cell r="G593" t="str">
            <v>BRZP11</v>
          </cell>
          <cell r="H593" t="str">
            <v>34964179000119</v>
          </cell>
          <cell r="I593" t="str">
            <v>Tradicional</v>
          </cell>
          <cell r="J593" t="str">
            <v/>
          </cell>
          <cell r="K593">
            <v>100</v>
          </cell>
          <cell r="L593" t="str">
            <v>-</v>
          </cell>
          <cell r="M593">
            <v>916.13853752</v>
          </cell>
          <cell r="N593">
            <v>746.25175836000005</v>
          </cell>
          <cell r="O593">
            <v>656.50617352999996</v>
          </cell>
          <cell r="P593">
            <v>46041</v>
          </cell>
          <cell r="Q593" t="str">
            <v>-</v>
          </cell>
          <cell r="R593" t="str">
            <v>-</v>
          </cell>
          <cell r="S593" t="str">
            <v>-</v>
          </cell>
          <cell r="T593">
            <v>182</v>
          </cell>
          <cell r="U593">
            <v>182</v>
          </cell>
          <cell r="V593">
            <v>100</v>
          </cell>
          <cell r="W593">
            <v>46041</v>
          </cell>
          <cell r="X593">
            <v>80.487209286999999</v>
          </cell>
          <cell r="Y593">
            <v>226.12288538000001</v>
          </cell>
          <cell r="Z593">
            <v>45678</v>
          </cell>
          <cell r="AA593" t="str">
            <v>-</v>
          </cell>
          <cell r="AB593" t="str">
            <v>-</v>
          </cell>
          <cell r="AC593" t="str">
            <v>-</v>
          </cell>
          <cell r="AD593" t="str">
            <v>-</v>
          </cell>
          <cell r="AE593" t="str">
            <v>-</v>
          </cell>
          <cell r="AF593" t="str">
            <v>-</v>
          </cell>
          <cell r="AG593">
            <v>0</v>
          </cell>
          <cell r="AH593">
            <v>0</v>
          </cell>
          <cell r="AI593">
            <v>0</v>
          </cell>
          <cell r="AJ593">
            <v>2.9411764705999999</v>
          </cell>
          <cell r="AK593">
            <v>2.8340701781000002</v>
          </cell>
          <cell r="AL593">
            <v>14.361702126999999</v>
          </cell>
          <cell r="AM593">
            <v>25.604883868999998</v>
          </cell>
          <cell r="AN593">
            <v>127.41712920000001</v>
          </cell>
          <cell r="AO593">
            <v>6.3829787236</v>
          </cell>
          <cell r="AP593">
            <v>102.04586933</v>
          </cell>
          <cell r="AQ593">
            <v>4.5977011493999997</v>
          </cell>
          <cell r="AR593">
            <v>174</v>
          </cell>
          <cell r="AS593">
            <v>212.70919455999999</v>
          </cell>
          <cell r="AT593">
            <v>179.66729384999999</v>
          </cell>
          <cell r="AU593">
            <v>6.3829787236</v>
          </cell>
          <cell r="AV593">
            <v>5.3745847107999998</v>
          </cell>
          <cell r="AW593">
            <v>16.493469349000002</v>
          </cell>
          <cell r="AX593">
            <v>-3.3683048040000001</v>
          </cell>
          <cell r="AY593">
            <v>11</v>
          </cell>
          <cell r="AZ593">
            <v>10</v>
          </cell>
          <cell r="BA593">
            <v>0</v>
          </cell>
          <cell r="BB593">
            <v>4.9888665226000004</v>
          </cell>
          <cell r="BC593">
            <v>0.63991177547</v>
          </cell>
          <cell r="BD593">
            <v>102.77816722999999</v>
          </cell>
          <cell r="BE593" t="str">
            <v>Bovespa</v>
          </cell>
          <cell r="BF593" t="str">
            <v>FIP - Fundos de Investimento em Participações</v>
          </cell>
          <cell r="BG593">
            <v>0</v>
          </cell>
        </row>
        <row r="594">
          <cell r="G594" t="str">
            <v>BDIV11</v>
          </cell>
          <cell r="H594" t="str">
            <v>35640741000111</v>
          </cell>
          <cell r="I594" t="str">
            <v>Tradicional</v>
          </cell>
          <cell r="J594" t="str">
            <v>https://fnet.bm</v>
          </cell>
          <cell r="K594">
            <v>100</v>
          </cell>
          <cell r="L594" t="str">
            <v>-</v>
          </cell>
          <cell r="M594">
            <v>293.48613236</v>
          </cell>
          <cell r="N594">
            <v>241.38645245999999</v>
          </cell>
          <cell r="O594">
            <v>284.90291294000002</v>
          </cell>
          <cell r="P594">
            <v>46041</v>
          </cell>
          <cell r="Q594" t="str">
            <v>-</v>
          </cell>
          <cell r="R594" t="str">
            <v>-</v>
          </cell>
          <cell r="S594" t="str">
            <v>-</v>
          </cell>
          <cell r="T594">
            <v>41.11</v>
          </cell>
          <cell r="U594">
            <v>43.56</v>
          </cell>
          <cell r="V594">
            <v>94.375573920999997</v>
          </cell>
          <cell r="W594">
            <v>46021</v>
          </cell>
          <cell r="X594">
            <v>28.306492289000001</v>
          </cell>
          <cell r="Y594">
            <v>145.23170013000001</v>
          </cell>
          <cell r="Z594">
            <v>45692</v>
          </cell>
          <cell r="AA594" t="str">
            <v>-</v>
          </cell>
          <cell r="AB594" t="str">
            <v>-</v>
          </cell>
          <cell r="AC594" t="str">
            <v>-</v>
          </cell>
          <cell r="AD594" t="str">
            <v>-</v>
          </cell>
          <cell r="AE594" t="str">
            <v>-</v>
          </cell>
          <cell r="AF594">
            <v>45952</v>
          </cell>
          <cell r="AG594">
            <v>17.596920538999999</v>
          </cell>
          <cell r="AH594">
            <v>6.4</v>
          </cell>
          <cell r="AI594">
            <v>0</v>
          </cell>
          <cell r="AJ594">
            <v>2.4330900305E-2</v>
          </cell>
          <cell r="AK594">
            <v>-8.2775392183999999E-2</v>
          </cell>
          <cell r="AL594">
            <v>2.4420632943</v>
          </cell>
          <cell r="AM594">
            <v>2.0283778082000001</v>
          </cell>
          <cell r="AN594">
            <v>33.521171699999996</v>
          </cell>
          <cell r="AO594">
            <v>-5.624426079</v>
          </cell>
          <cell r="AP594">
            <v>8.1499118333999991</v>
          </cell>
          <cell r="AQ594">
            <v>-0.82026538003000005</v>
          </cell>
          <cell r="AR594">
            <v>41.45</v>
          </cell>
          <cell r="AS594">
            <v>178.70903464</v>
          </cell>
          <cell r="AT594">
            <v>145.66713393000001</v>
          </cell>
          <cell r="AU594">
            <v>-5.624426079</v>
          </cell>
          <cell r="AV594">
            <v>-6.6328200917000002</v>
          </cell>
          <cell r="AW594">
            <v>10.208955223</v>
          </cell>
          <cell r="AX594">
            <v>-5.624426079</v>
          </cell>
          <cell r="AY594">
            <v>9</v>
          </cell>
          <cell r="AZ594">
            <v>7</v>
          </cell>
          <cell r="BA594">
            <v>0</v>
          </cell>
          <cell r="BB594">
            <v>1.2022049242999999</v>
          </cell>
          <cell r="BC594">
            <v>0.29249761517</v>
          </cell>
          <cell r="BD594">
            <v>19.196039630000001</v>
          </cell>
          <cell r="BE594" t="str">
            <v>Bovespa</v>
          </cell>
          <cell r="BF594" t="str">
            <v>FIP - Fundos de Investimento em Participações</v>
          </cell>
          <cell r="BG594">
            <v>0</v>
          </cell>
        </row>
        <row r="595">
          <cell r="G595" t="str">
            <v>COPN11</v>
          </cell>
          <cell r="H595" t="str">
            <v>55291703000108</v>
          </cell>
          <cell r="I595" t="str">
            <v>Tradicional</v>
          </cell>
          <cell r="J595" t="str">
            <v/>
          </cell>
          <cell r="K595">
            <v>100</v>
          </cell>
          <cell r="L595" t="str">
            <v>-</v>
          </cell>
          <cell r="M595">
            <v>383.51587460000002</v>
          </cell>
          <cell r="N595">
            <v>345.53332869000002</v>
          </cell>
          <cell r="O595">
            <v>257.34402411999997</v>
          </cell>
          <cell r="P595">
            <v>46041</v>
          </cell>
          <cell r="Q595" t="str">
            <v>-</v>
          </cell>
          <cell r="R595" t="str">
            <v>-</v>
          </cell>
          <cell r="S595" t="str">
            <v>-</v>
          </cell>
          <cell r="T595">
            <v>43.15</v>
          </cell>
          <cell r="U595">
            <v>63.713287297999997</v>
          </cell>
          <cell r="V595">
            <v>67.725276515999994</v>
          </cell>
          <cell r="W595">
            <v>45806</v>
          </cell>
          <cell r="X595">
            <v>38.153742111</v>
          </cell>
          <cell r="Y595">
            <v>113.09506646</v>
          </cell>
          <cell r="Z595">
            <v>45985</v>
          </cell>
          <cell r="AA595" t="str">
            <v>-</v>
          </cell>
          <cell r="AB595" t="str">
            <v>-</v>
          </cell>
          <cell r="AC595" t="str">
            <v>-</v>
          </cell>
          <cell r="AD595" t="str">
            <v>-</v>
          </cell>
          <cell r="AE595" t="str">
            <v>-</v>
          </cell>
          <cell r="AF595">
            <v>45688</v>
          </cell>
          <cell r="AG595">
            <v>0.62743213818999999</v>
          </cell>
          <cell r="AH595">
            <v>0.43223800000000001</v>
          </cell>
          <cell r="AI595">
            <v>0</v>
          </cell>
          <cell r="AJ595">
            <v>-1.10016044</v>
          </cell>
          <cell r="AK595">
            <v>-1.2072667324999999</v>
          </cell>
          <cell r="AL595">
            <v>5.5802607579999997</v>
          </cell>
          <cell r="AM595">
            <v>-19.021022912999999</v>
          </cell>
          <cell r="AN595">
            <v>-26.468687918000001</v>
          </cell>
          <cell r="AO595">
            <v>1.1486169715000001</v>
          </cell>
          <cell r="AP595">
            <v>-51.839947785</v>
          </cell>
          <cell r="AQ595">
            <v>0.2322880373</v>
          </cell>
          <cell r="AR595">
            <v>43.05</v>
          </cell>
          <cell r="AS595" t="str">
            <v>-</v>
          </cell>
          <cell r="AT595" t="str">
            <v>-</v>
          </cell>
          <cell r="AU595">
            <v>1.1486169715000001</v>
          </cell>
          <cell r="AV595">
            <v>0.14022295873000001</v>
          </cell>
          <cell r="AW595">
            <v>14.865989678</v>
          </cell>
          <cell r="AX595">
            <v>-19.373219373000001</v>
          </cell>
          <cell r="AY595">
            <v>4</v>
          </cell>
          <cell r="AZ595">
            <v>4</v>
          </cell>
          <cell r="BA595">
            <v>0</v>
          </cell>
          <cell r="BB595">
            <v>-0.40601695187999998</v>
          </cell>
          <cell r="BC595">
            <v>1.6180746244999999</v>
          </cell>
          <cell r="BD595">
            <v>-38.323851935999997</v>
          </cell>
          <cell r="BE595" t="str">
            <v>Bovespa</v>
          </cell>
          <cell r="BF595" t="str">
            <v>FIP - Fundos de Investimento em Participações</v>
          </cell>
          <cell r="BG595">
            <v>0</v>
          </cell>
        </row>
        <row r="596">
          <cell r="G596" t="str">
            <v>ENDD11</v>
          </cell>
          <cell r="H596" t="str">
            <v>35641061000112</v>
          </cell>
          <cell r="I596" t="str">
            <v>Tradicional</v>
          </cell>
          <cell r="J596" t="str">
            <v>https://fnet.bm</v>
          </cell>
          <cell r="K596">
            <v>100</v>
          </cell>
          <cell r="L596" t="str">
            <v>-</v>
          </cell>
          <cell r="M596">
            <v>318.64697716000001</v>
          </cell>
          <cell r="N596">
            <v>232.49793607000001</v>
          </cell>
          <cell r="O596">
            <v>186.16411353000001</v>
          </cell>
          <cell r="P596">
            <v>46041</v>
          </cell>
          <cell r="Q596" t="str">
            <v>-</v>
          </cell>
          <cell r="R596" t="str">
            <v>-</v>
          </cell>
          <cell r="S596" t="str">
            <v>-</v>
          </cell>
          <cell r="T596">
            <v>108.4</v>
          </cell>
          <cell r="U596">
            <v>109.99</v>
          </cell>
          <cell r="V596">
            <v>98.554414038000004</v>
          </cell>
          <cell r="W596">
            <v>46038</v>
          </cell>
          <cell r="X596">
            <v>79.237636816999995</v>
          </cell>
          <cell r="Y596">
            <v>136.80367606999999</v>
          </cell>
          <cell r="Z596">
            <v>45691</v>
          </cell>
          <cell r="AA596" t="str">
            <v>-</v>
          </cell>
          <cell r="AB596" t="str">
            <v>-</v>
          </cell>
          <cell r="AC596" t="str">
            <v>-</v>
          </cell>
          <cell r="AD596" t="str">
            <v>-</v>
          </cell>
          <cell r="AE596" t="str">
            <v>-</v>
          </cell>
          <cell r="AF596">
            <v>46010</v>
          </cell>
          <cell r="AG596">
            <v>10.808599632</v>
          </cell>
          <cell r="AH596">
            <v>10.376255647000001</v>
          </cell>
          <cell r="AI596">
            <v>5.4188608499999997</v>
          </cell>
          <cell r="AJ596">
            <v>-1.4455859623</v>
          </cell>
          <cell r="AK596">
            <v>-1.5526922547999999</v>
          </cell>
          <cell r="AL596">
            <v>1.1044205266</v>
          </cell>
          <cell r="AM596">
            <v>4.1514030630000001</v>
          </cell>
          <cell r="AN596">
            <v>24.690850588</v>
          </cell>
          <cell r="AO596">
            <v>-1.0045662099999999</v>
          </cell>
          <cell r="AP596">
            <v>-0.68040927872000001</v>
          </cell>
          <cell r="AQ596">
            <v>-0.13818516818000001</v>
          </cell>
          <cell r="AR596">
            <v>108.55</v>
          </cell>
          <cell r="AS596" t="str">
            <v>-</v>
          </cell>
          <cell r="AT596" t="str">
            <v>-</v>
          </cell>
          <cell r="AU596">
            <v>-1.0045662099999999</v>
          </cell>
          <cell r="AV596">
            <v>-2.0129602227999999</v>
          </cell>
          <cell r="AW596">
            <v>10.685552408</v>
          </cell>
          <cell r="AX596">
            <v>-1.5206305054</v>
          </cell>
          <cell r="AY596">
            <v>9</v>
          </cell>
          <cell r="AZ596">
            <v>7</v>
          </cell>
          <cell r="BA596">
            <v>4.8039546542</v>
          </cell>
          <cell r="BB596">
            <v>1.0149172157999999</v>
          </cell>
          <cell r="BC596">
            <v>0.26299258816999999</v>
          </cell>
          <cell r="BD596">
            <v>11.509321927</v>
          </cell>
          <cell r="BE596" t="str">
            <v>Bovespa</v>
          </cell>
          <cell r="BF596" t="str">
            <v>FIP - Fundos de Investimento em Participações</v>
          </cell>
          <cell r="BG596">
            <v>0</v>
          </cell>
        </row>
        <row r="597">
          <cell r="G597" t="str">
            <v>ESUU11</v>
          </cell>
          <cell r="H597" t="str">
            <v>13301469000102</v>
          </cell>
          <cell r="I597" t="str">
            <v>Tradicional</v>
          </cell>
          <cell r="J597" t="str">
            <v/>
          </cell>
          <cell r="K597">
            <v>1.6393442623000001</v>
          </cell>
          <cell r="L597" t="str">
            <v>-</v>
          </cell>
          <cell r="M597">
            <v>4.0000000000000002E-4</v>
          </cell>
          <cell r="N597">
            <v>1.6393442622999999E-3</v>
          </cell>
          <cell r="O597">
            <v>5.8823529412000003E-3</v>
          </cell>
          <cell r="P597">
            <v>46037</v>
          </cell>
          <cell r="Q597" t="str">
            <v>-</v>
          </cell>
          <cell r="R597" t="str">
            <v>-</v>
          </cell>
          <cell r="S597" t="str">
            <v>-</v>
          </cell>
          <cell r="T597">
            <v>1</v>
          </cell>
          <cell r="U597">
            <v>1</v>
          </cell>
          <cell r="V597">
            <v>100</v>
          </cell>
          <cell r="W597">
            <v>46037</v>
          </cell>
          <cell r="X597">
            <v>1</v>
          </cell>
          <cell r="Y597">
            <v>100</v>
          </cell>
          <cell r="Z597">
            <v>46037</v>
          </cell>
          <cell r="AA597" t="str">
            <v>-</v>
          </cell>
          <cell r="AB597" t="str">
            <v>-</v>
          </cell>
          <cell r="AC597" t="str">
            <v>-</v>
          </cell>
          <cell r="AD597" t="str">
            <v>-</v>
          </cell>
          <cell r="AE597" t="str">
            <v>-</v>
          </cell>
          <cell r="AF597">
            <v>44928</v>
          </cell>
          <cell r="AG597" t="str">
            <v>-</v>
          </cell>
          <cell r="AH597">
            <v>0</v>
          </cell>
          <cell r="AI597">
            <v>0</v>
          </cell>
          <cell r="AJ597" t="str">
            <v>-</v>
          </cell>
          <cell r="AK597" t="str">
            <v>-</v>
          </cell>
          <cell r="AL597" t="str">
            <v>-</v>
          </cell>
          <cell r="AM597" t="str">
            <v>-</v>
          </cell>
          <cell r="AN597" t="str">
            <v>-</v>
          </cell>
          <cell r="AO597" t="str">
            <v>-</v>
          </cell>
          <cell r="AP597" t="str">
            <v>-</v>
          </cell>
          <cell r="AQ597" t="str">
            <v>-</v>
          </cell>
          <cell r="AR597" t="str">
            <v>-</v>
          </cell>
          <cell r="AS597" t="str">
            <v>-</v>
          </cell>
          <cell r="AT597" t="str">
            <v>-</v>
          </cell>
          <cell r="AU597" t="str">
            <v>-</v>
          </cell>
          <cell r="AV597" t="str">
            <v>-</v>
          </cell>
          <cell r="AW597" t="str">
            <v>-</v>
          </cell>
          <cell r="AX597" t="str">
            <v>-</v>
          </cell>
          <cell r="AY597" t="str">
            <v>-</v>
          </cell>
          <cell r="AZ597" t="str">
            <v>-</v>
          </cell>
          <cell r="BA597" t="str">
            <v>-</v>
          </cell>
          <cell r="BB597" t="str">
            <v>-</v>
          </cell>
          <cell r="BC597" t="str">
            <v>-</v>
          </cell>
          <cell r="BD597" t="str">
            <v>-</v>
          </cell>
          <cell r="BE597" t="str">
            <v>Bovespa</v>
          </cell>
          <cell r="BF597" t="str">
            <v>FIP - Fundos de Investimento em Participações</v>
          </cell>
          <cell r="BG597">
            <v>0</v>
          </cell>
        </row>
        <row r="598">
          <cell r="G598" t="str">
            <v>ESUD11</v>
          </cell>
          <cell r="H598" t="str">
            <v>13301359000140</v>
          </cell>
          <cell r="I598" t="str">
            <v>Tradicional</v>
          </cell>
          <cell r="J598" t="str">
            <v/>
          </cell>
          <cell r="K598">
            <v>0</v>
          </cell>
          <cell r="L598" t="str">
            <v>-</v>
          </cell>
          <cell r="M598">
            <v>0</v>
          </cell>
          <cell r="N598">
            <v>0</v>
          </cell>
          <cell r="O598">
            <v>0</v>
          </cell>
          <cell r="P598">
            <v>45583</v>
          </cell>
          <cell r="Q598" t="str">
            <v>-</v>
          </cell>
          <cell r="R598" t="str">
            <v>-</v>
          </cell>
          <cell r="S598" t="str">
            <v>-</v>
          </cell>
          <cell r="T598" t="str">
            <v>-</v>
          </cell>
          <cell r="U598" t="str">
            <v>-</v>
          </cell>
          <cell r="V598" t="str">
            <v>-</v>
          </cell>
          <cell r="W598" t="str">
            <v>-</v>
          </cell>
          <cell r="X598" t="str">
            <v>-</v>
          </cell>
          <cell r="Y598" t="str">
            <v>-</v>
          </cell>
          <cell r="Z598" t="str">
            <v>-</v>
          </cell>
          <cell r="AA598" t="str">
            <v>-</v>
          </cell>
          <cell r="AB598" t="str">
            <v>-</v>
          </cell>
          <cell r="AC598" t="str">
            <v>-</v>
          </cell>
          <cell r="AD598" t="str">
            <v>-</v>
          </cell>
          <cell r="AE598" t="str">
            <v>-</v>
          </cell>
          <cell r="AF598">
            <v>44928</v>
          </cell>
          <cell r="AG598" t="str">
            <v>-</v>
          </cell>
          <cell r="AH598">
            <v>0</v>
          </cell>
          <cell r="AI598">
            <v>0</v>
          </cell>
          <cell r="AJ598" t="str">
            <v>-</v>
          </cell>
          <cell r="AK598" t="str">
            <v>-</v>
          </cell>
          <cell r="AL598" t="str">
            <v>-</v>
          </cell>
          <cell r="AM598" t="str">
            <v>-</v>
          </cell>
          <cell r="AN598" t="str">
            <v>-</v>
          </cell>
          <cell r="AO598" t="str">
            <v>-</v>
          </cell>
          <cell r="AP598" t="str">
            <v>-</v>
          </cell>
          <cell r="AQ598" t="str">
            <v>-</v>
          </cell>
          <cell r="AR598" t="str">
            <v>-</v>
          </cell>
          <cell r="AS598" t="str">
            <v>-</v>
          </cell>
          <cell r="AT598" t="str">
            <v>-</v>
          </cell>
          <cell r="AU598" t="str">
            <v>-</v>
          </cell>
          <cell r="AV598" t="str">
            <v>-</v>
          </cell>
          <cell r="AW598" t="str">
            <v>-</v>
          </cell>
          <cell r="AX598" t="str">
            <v>-</v>
          </cell>
          <cell r="AY598" t="str">
            <v>-</v>
          </cell>
          <cell r="AZ598" t="str">
            <v>-</v>
          </cell>
          <cell r="BA598" t="str">
            <v>-</v>
          </cell>
          <cell r="BB598" t="str">
            <v>-</v>
          </cell>
          <cell r="BC598" t="str">
            <v>-</v>
          </cell>
          <cell r="BD598" t="str">
            <v>-</v>
          </cell>
          <cell r="BE598" t="str">
            <v>Bovespa</v>
          </cell>
          <cell r="BF598" t="str">
            <v>FIP - Fundos de Investimento em Participações</v>
          </cell>
          <cell r="BG598">
            <v>0</v>
          </cell>
        </row>
        <row r="599">
          <cell r="G599" t="str">
            <v>ESUT11</v>
          </cell>
          <cell r="H599" t="str">
            <v>13301410000114</v>
          </cell>
          <cell r="I599" t="str">
            <v>Tradicional</v>
          </cell>
          <cell r="J599" t="str">
            <v/>
          </cell>
          <cell r="K599">
            <v>1.6393442623000001</v>
          </cell>
          <cell r="L599" t="str">
            <v>-</v>
          </cell>
          <cell r="M599">
            <v>4.0000000000000002E-4</v>
          </cell>
          <cell r="N599">
            <v>1.6393442622999999E-3</v>
          </cell>
          <cell r="O599">
            <v>5.8823529412000003E-3</v>
          </cell>
          <cell r="P599">
            <v>46037</v>
          </cell>
          <cell r="Q599" t="str">
            <v>-</v>
          </cell>
          <cell r="R599" t="str">
            <v>-</v>
          </cell>
          <cell r="S599" t="str">
            <v>-</v>
          </cell>
          <cell r="T599">
            <v>1</v>
          </cell>
          <cell r="U599">
            <v>1</v>
          </cell>
          <cell r="V599">
            <v>100</v>
          </cell>
          <cell r="W599">
            <v>46037</v>
          </cell>
          <cell r="X599">
            <v>1</v>
          </cell>
          <cell r="Y599">
            <v>100</v>
          </cell>
          <cell r="Z599">
            <v>46037</v>
          </cell>
          <cell r="AA599" t="str">
            <v>-</v>
          </cell>
          <cell r="AB599" t="str">
            <v>-</v>
          </cell>
          <cell r="AC599" t="str">
            <v>-</v>
          </cell>
          <cell r="AD599" t="str">
            <v>-</v>
          </cell>
          <cell r="AE599" t="str">
            <v>-</v>
          </cell>
          <cell r="AF599">
            <v>44928</v>
          </cell>
          <cell r="AG599" t="str">
            <v>-</v>
          </cell>
          <cell r="AH599">
            <v>0</v>
          </cell>
          <cell r="AI599">
            <v>0</v>
          </cell>
          <cell r="AJ599" t="str">
            <v>-</v>
          </cell>
          <cell r="AK599" t="str">
            <v>-</v>
          </cell>
          <cell r="AL599" t="str">
            <v>-</v>
          </cell>
          <cell r="AM599" t="str">
            <v>-</v>
          </cell>
          <cell r="AN599" t="str">
            <v>-</v>
          </cell>
          <cell r="AO599" t="str">
            <v>-</v>
          </cell>
          <cell r="AP599" t="str">
            <v>-</v>
          </cell>
          <cell r="AQ599" t="str">
            <v>-</v>
          </cell>
          <cell r="AR599" t="str">
            <v>-</v>
          </cell>
          <cell r="AS599" t="str">
            <v>-</v>
          </cell>
          <cell r="AT599" t="str">
            <v>-</v>
          </cell>
          <cell r="AU599" t="str">
            <v>-</v>
          </cell>
          <cell r="AV599" t="str">
            <v>-</v>
          </cell>
          <cell r="AW599" t="str">
            <v>-</v>
          </cell>
          <cell r="AX599" t="str">
            <v>-</v>
          </cell>
          <cell r="AY599" t="str">
            <v>-</v>
          </cell>
          <cell r="AZ599" t="str">
            <v>-</v>
          </cell>
          <cell r="BA599" t="str">
            <v>-</v>
          </cell>
          <cell r="BB599" t="str">
            <v>-</v>
          </cell>
          <cell r="BC599" t="str">
            <v>-</v>
          </cell>
          <cell r="BD599" t="str">
            <v>-</v>
          </cell>
          <cell r="BE599" t="str">
            <v>Bovespa</v>
          </cell>
          <cell r="BF599" t="str">
            <v>FIP - Fundos de Investimento em Participações</v>
          </cell>
          <cell r="BG599">
            <v>0</v>
          </cell>
        </row>
        <row r="600">
          <cell r="G600" t="str">
            <v>KNOX11</v>
          </cell>
          <cell r="H600" t="str">
            <v>36642570000122</v>
          </cell>
          <cell r="I600" t="str">
            <v>Tradicional</v>
          </cell>
          <cell r="J600" t="str">
            <v>https://fnet.bm</v>
          </cell>
          <cell r="K600">
            <v>100</v>
          </cell>
          <cell r="L600" t="str">
            <v>-</v>
          </cell>
          <cell r="M600">
            <v>662.93370600000003</v>
          </cell>
          <cell r="N600">
            <v>322.05216049000001</v>
          </cell>
          <cell r="O600">
            <v>197.24852529</v>
          </cell>
          <cell r="P600">
            <v>46041</v>
          </cell>
          <cell r="Q600" t="str">
            <v>-</v>
          </cell>
          <cell r="R600" t="str">
            <v>-</v>
          </cell>
          <cell r="S600" t="str">
            <v>-</v>
          </cell>
          <cell r="T600">
            <v>102.4</v>
          </cell>
          <cell r="U600">
            <v>102.4</v>
          </cell>
          <cell r="V600">
            <v>100</v>
          </cell>
          <cell r="W600">
            <v>46041</v>
          </cell>
          <cell r="X600">
            <v>83.039638151999995</v>
          </cell>
          <cell r="Y600">
            <v>123.31460285</v>
          </cell>
          <cell r="Z600">
            <v>45679</v>
          </cell>
          <cell r="AA600" t="str">
            <v>-</v>
          </cell>
          <cell r="AB600" t="str">
            <v>-</v>
          </cell>
          <cell r="AC600" t="str">
            <v>-</v>
          </cell>
          <cell r="AD600" t="str">
            <v>-</v>
          </cell>
          <cell r="AE600" t="str">
            <v>-</v>
          </cell>
          <cell r="AF600">
            <v>45982</v>
          </cell>
          <cell r="AG600">
            <v>6.0353295936000002</v>
          </cell>
          <cell r="AH600">
            <v>5.7033864660000004</v>
          </cell>
          <cell r="AI600">
            <v>0</v>
          </cell>
          <cell r="AJ600">
            <v>2.3999999998999999</v>
          </cell>
          <cell r="AK600">
            <v>2.2928937075000002</v>
          </cell>
          <cell r="AL600">
            <v>5.5670103092999996</v>
          </cell>
          <cell r="AM600">
            <v>7.3357430170000004</v>
          </cell>
          <cell r="AN600">
            <v>20.965753277000001</v>
          </cell>
          <cell r="AO600">
            <v>1.3861386138</v>
          </cell>
          <cell r="AP600">
            <v>-4.4055065896999999</v>
          </cell>
          <cell r="AQ600">
            <v>2.9766693484000002</v>
          </cell>
          <cell r="AR600">
            <v>99.44</v>
          </cell>
          <cell r="AS600" t="str">
            <v>-</v>
          </cell>
          <cell r="AT600" t="str">
            <v>-</v>
          </cell>
          <cell r="AU600">
            <v>1.3861386138</v>
          </cell>
          <cell r="AV600">
            <v>0.37774460106000002</v>
          </cell>
          <cell r="AW600">
            <v>6.8315789472999997</v>
          </cell>
          <cell r="AX600">
            <v>-0.36274509812</v>
          </cell>
          <cell r="AY600">
            <v>9</v>
          </cell>
          <cell r="AZ600">
            <v>6</v>
          </cell>
          <cell r="BA600">
            <v>0</v>
          </cell>
          <cell r="BB600">
            <v>0.50992461907999997</v>
          </cell>
          <cell r="BC600">
            <v>0.13235755363999999</v>
          </cell>
          <cell r="BD600">
            <v>3.3880948765999999</v>
          </cell>
          <cell r="BE600" t="str">
            <v>Bovespa</v>
          </cell>
          <cell r="BF600" t="str">
            <v>FIP - Fundos de Investimento em Participações</v>
          </cell>
          <cell r="BG600">
            <v>0</v>
          </cell>
        </row>
        <row r="601">
          <cell r="G601" t="str">
            <v>OPEQ11</v>
          </cell>
          <cell r="H601" t="str">
            <v>01909558000157</v>
          </cell>
          <cell r="I601" t="str">
            <v>Tradicional</v>
          </cell>
          <cell r="J601" t="str">
            <v>https://fnet.bm</v>
          </cell>
          <cell r="K601">
            <v>0</v>
          </cell>
          <cell r="L601" t="str">
            <v>-</v>
          </cell>
          <cell r="M601" t="str">
            <v>-</v>
          </cell>
          <cell r="N601" t="str">
            <v>-</v>
          </cell>
          <cell r="O601" t="str">
            <v>-</v>
          </cell>
          <cell r="P601" t="str">
            <v>-</v>
          </cell>
          <cell r="Q601" t="str">
            <v>-</v>
          </cell>
          <cell r="R601" t="str">
            <v>-</v>
          </cell>
          <cell r="S601" t="str">
            <v>-</v>
          </cell>
          <cell r="T601" t="str">
            <v>-</v>
          </cell>
          <cell r="U601" t="str">
            <v>-</v>
          </cell>
          <cell r="V601" t="str">
            <v>-</v>
          </cell>
          <cell r="W601" t="str">
            <v>-</v>
          </cell>
          <cell r="X601" t="str">
            <v>-</v>
          </cell>
          <cell r="Y601" t="str">
            <v>-</v>
          </cell>
          <cell r="Z601" t="str">
            <v>-</v>
          </cell>
          <cell r="AA601" t="str">
            <v>-</v>
          </cell>
          <cell r="AB601" t="str">
            <v>-</v>
          </cell>
          <cell r="AC601" t="str">
            <v>-</v>
          </cell>
          <cell r="AD601" t="str">
            <v>-</v>
          </cell>
          <cell r="AE601" t="str">
            <v>-</v>
          </cell>
          <cell r="AF601" t="str">
            <v>-</v>
          </cell>
          <cell r="AG601" t="str">
            <v>-</v>
          </cell>
          <cell r="AH601" t="str">
            <v>-</v>
          </cell>
          <cell r="AI601" t="str">
            <v>-</v>
          </cell>
          <cell r="AJ601" t="str">
            <v>-</v>
          </cell>
          <cell r="AK601" t="str">
            <v>-</v>
          </cell>
          <cell r="AL601" t="str">
            <v>-</v>
          </cell>
          <cell r="AM601" t="str">
            <v>-</v>
          </cell>
          <cell r="AN601" t="str">
            <v>-</v>
          </cell>
          <cell r="AO601" t="str">
            <v>-</v>
          </cell>
          <cell r="AP601" t="str">
            <v>-</v>
          </cell>
          <cell r="AQ601" t="str">
            <v>-</v>
          </cell>
          <cell r="AR601" t="str">
            <v>-</v>
          </cell>
          <cell r="AS601" t="str">
            <v>-</v>
          </cell>
          <cell r="AT601" t="str">
            <v>-</v>
          </cell>
          <cell r="AU601" t="str">
            <v>-</v>
          </cell>
          <cell r="AV601" t="str">
            <v>-</v>
          </cell>
          <cell r="AW601" t="str">
            <v>-</v>
          </cell>
          <cell r="AX601" t="str">
            <v>-</v>
          </cell>
          <cell r="AY601" t="str">
            <v>-</v>
          </cell>
          <cell r="AZ601" t="str">
            <v>-</v>
          </cell>
          <cell r="BA601" t="str">
            <v>-</v>
          </cell>
          <cell r="BB601" t="str">
            <v>-</v>
          </cell>
          <cell r="BC601" t="str">
            <v>-</v>
          </cell>
          <cell r="BD601" t="str">
            <v>-</v>
          </cell>
          <cell r="BE601" t="str">
            <v>Bovespa</v>
          </cell>
          <cell r="BF601" t="str">
            <v>FIP - Fundos de Investimento em Participações</v>
          </cell>
          <cell r="BG601" t="str">
            <v>-</v>
          </cell>
        </row>
        <row r="602">
          <cell r="G602" t="str">
            <v>NVRP11</v>
          </cell>
          <cell r="H602" t="str">
            <v>21498349000175</v>
          </cell>
          <cell r="I602" t="str">
            <v>Tradicional</v>
          </cell>
          <cell r="J602" t="str">
            <v/>
          </cell>
          <cell r="K602">
            <v>3.2786885246000002</v>
          </cell>
          <cell r="L602" t="str">
            <v>-</v>
          </cell>
          <cell r="M602">
            <v>0.42082079999999999</v>
          </cell>
          <cell r="N602">
            <v>0.78032786885000005</v>
          </cell>
          <cell r="O602">
            <v>0</v>
          </cell>
          <cell r="P602">
            <v>45972</v>
          </cell>
          <cell r="Q602" t="str">
            <v>-</v>
          </cell>
          <cell r="R602" t="str">
            <v>-</v>
          </cell>
          <cell r="S602" t="str">
            <v>-</v>
          </cell>
          <cell r="T602" t="str">
            <v>-</v>
          </cell>
          <cell r="U602">
            <v>82.5</v>
          </cell>
          <cell r="V602" t="str">
            <v>-</v>
          </cell>
          <cell r="W602">
            <v>45972</v>
          </cell>
          <cell r="X602">
            <v>46.102941176000002</v>
          </cell>
          <cell r="Y602" t="str">
            <v>-</v>
          </cell>
          <cell r="Z602">
            <v>45845</v>
          </cell>
          <cell r="AA602" t="str">
            <v>-</v>
          </cell>
          <cell r="AB602" t="str">
            <v>-</v>
          </cell>
          <cell r="AC602" t="str">
            <v>-</v>
          </cell>
          <cell r="AD602" t="str">
            <v>-</v>
          </cell>
          <cell r="AE602" t="str">
            <v>-</v>
          </cell>
          <cell r="AF602" t="str">
            <v>-</v>
          </cell>
          <cell r="AG602" t="str">
            <v>-</v>
          </cell>
          <cell r="AH602">
            <v>0</v>
          </cell>
          <cell r="AI602">
            <v>0</v>
          </cell>
          <cell r="AJ602" t="str">
            <v>-</v>
          </cell>
          <cell r="AK602" t="str">
            <v>-</v>
          </cell>
          <cell r="AL602" t="str">
            <v>-</v>
          </cell>
          <cell r="AM602" t="str">
            <v>-</v>
          </cell>
          <cell r="AN602" t="str">
            <v>-</v>
          </cell>
          <cell r="AO602" t="str">
            <v>-</v>
          </cell>
          <cell r="AP602" t="str">
            <v>-</v>
          </cell>
          <cell r="AQ602" t="str">
            <v>-</v>
          </cell>
          <cell r="AR602" t="str">
            <v>-</v>
          </cell>
          <cell r="AS602" t="str">
            <v>-</v>
          </cell>
          <cell r="AT602" t="str">
            <v>-</v>
          </cell>
          <cell r="AU602" t="str">
            <v>-</v>
          </cell>
          <cell r="AV602" t="str">
            <v>-</v>
          </cell>
          <cell r="AW602" t="str">
            <v>-</v>
          </cell>
          <cell r="AX602" t="str">
            <v>-</v>
          </cell>
          <cell r="AY602" t="str">
            <v>-</v>
          </cell>
          <cell r="AZ602" t="str">
            <v>-</v>
          </cell>
          <cell r="BA602" t="str">
            <v>-</v>
          </cell>
          <cell r="BB602" t="str">
            <v>-</v>
          </cell>
          <cell r="BC602" t="str">
            <v>-</v>
          </cell>
          <cell r="BD602" t="str">
            <v>-</v>
          </cell>
          <cell r="BE602" t="str">
            <v>Bovespa</v>
          </cell>
          <cell r="BF602" t="str">
            <v>FIP - Fundos de Investimento em Participações</v>
          </cell>
          <cell r="BG602">
            <v>0</v>
          </cell>
        </row>
        <row r="603">
          <cell r="G603" t="str">
            <v>OPHF11</v>
          </cell>
          <cell r="H603" t="str">
            <v>08277553000106</v>
          </cell>
          <cell r="I603" t="str">
            <v>Tradicional</v>
          </cell>
          <cell r="J603" t="str">
            <v/>
          </cell>
          <cell r="K603">
            <v>0</v>
          </cell>
          <cell r="L603" t="str">
            <v>-</v>
          </cell>
          <cell r="M603" t="str">
            <v>-</v>
          </cell>
          <cell r="N603" t="str">
            <v>-</v>
          </cell>
          <cell r="O603" t="str">
            <v>-</v>
          </cell>
          <cell r="P603" t="str">
            <v>-</v>
          </cell>
          <cell r="Q603" t="str">
            <v>-</v>
          </cell>
          <cell r="R603" t="str">
            <v>-</v>
          </cell>
          <cell r="S603" t="str">
            <v>-</v>
          </cell>
          <cell r="T603" t="str">
            <v>-</v>
          </cell>
          <cell r="U603" t="str">
            <v>-</v>
          </cell>
          <cell r="V603" t="str">
            <v>-</v>
          </cell>
          <cell r="W603" t="str">
            <v>-</v>
          </cell>
          <cell r="X603" t="str">
            <v>-</v>
          </cell>
          <cell r="Y603" t="str">
            <v>-</v>
          </cell>
          <cell r="Z603" t="str">
            <v>-</v>
          </cell>
          <cell r="AA603" t="str">
            <v>-</v>
          </cell>
          <cell r="AB603" t="str">
            <v>-</v>
          </cell>
          <cell r="AC603" t="str">
            <v>-</v>
          </cell>
          <cell r="AD603" t="str">
            <v>-</v>
          </cell>
          <cell r="AE603" t="str">
            <v>-</v>
          </cell>
          <cell r="AF603">
            <v>42529</v>
          </cell>
          <cell r="AG603" t="str">
            <v>-</v>
          </cell>
          <cell r="AH603" t="str">
            <v>-</v>
          </cell>
          <cell r="AI603" t="str">
            <v>-</v>
          </cell>
          <cell r="AJ603" t="str">
            <v>-</v>
          </cell>
          <cell r="AK603" t="str">
            <v>-</v>
          </cell>
          <cell r="AL603" t="str">
            <v>-</v>
          </cell>
          <cell r="AM603" t="str">
            <v>-</v>
          </cell>
          <cell r="AN603" t="str">
            <v>-</v>
          </cell>
          <cell r="AO603" t="str">
            <v>-</v>
          </cell>
          <cell r="AP603" t="str">
            <v>-</v>
          </cell>
          <cell r="AQ603" t="str">
            <v>-</v>
          </cell>
          <cell r="AR603" t="str">
            <v>-</v>
          </cell>
          <cell r="AS603" t="str">
            <v>-</v>
          </cell>
          <cell r="AT603" t="str">
            <v>-</v>
          </cell>
          <cell r="AU603" t="str">
            <v>-</v>
          </cell>
          <cell r="AV603" t="str">
            <v>-</v>
          </cell>
          <cell r="AW603" t="str">
            <v>-</v>
          </cell>
          <cell r="AX603" t="str">
            <v>-</v>
          </cell>
          <cell r="AY603" t="str">
            <v>-</v>
          </cell>
          <cell r="AZ603" t="str">
            <v>-</v>
          </cell>
          <cell r="BA603" t="str">
            <v>-</v>
          </cell>
          <cell r="BB603" t="str">
            <v>-</v>
          </cell>
          <cell r="BC603" t="str">
            <v>-</v>
          </cell>
          <cell r="BD603" t="str">
            <v>-</v>
          </cell>
          <cell r="BE603" t="str">
            <v>Bovespa</v>
          </cell>
          <cell r="BF603" t="str">
            <v>FIP - Fundos de Investimento em Participações</v>
          </cell>
          <cell r="BG603" t="str">
            <v>-</v>
          </cell>
        </row>
        <row r="604">
          <cell r="G604" t="str">
            <v>PICE11</v>
          </cell>
          <cell r="H604" t="str">
            <v>34027597000180</v>
          </cell>
          <cell r="I604" t="str">
            <v>Tradicional</v>
          </cell>
          <cell r="J604" t="str">
            <v/>
          </cell>
          <cell r="K604">
            <v>100</v>
          </cell>
          <cell r="L604" t="str">
            <v>-</v>
          </cell>
          <cell r="M604">
            <v>149.29592808000001</v>
          </cell>
          <cell r="N604">
            <v>85.701065245999999</v>
          </cell>
          <cell r="O604">
            <v>130.75857882</v>
          </cell>
          <cell r="P604">
            <v>46041</v>
          </cell>
          <cell r="Q604" t="str">
            <v>-</v>
          </cell>
          <cell r="R604" t="str">
            <v>-</v>
          </cell>
          <cell r="S604" t="str">
            <v>-</v>
          </cell>
          <cell r="T604">
            <v>30.92</v>
          </cell>
          <cell r="U604">
            <v>38.929315068000001</v>
          </cell>
          <cell r="V604">
            <v>79.426005687</v>
          </cell>
          <cell r="W604">
            <v>45856</v>
          </cell>
          <cell r="X604">
            <v>25.456495008000001</v>
          </cell>
          <cell r="Y604">
            <v>121.46212583000001</v>
          </cell>
          <cell r="Z604">
            <v>45693</v>
          </cell>
          <cell r="AA604" t="str">
            <v>-</v>
          </cell>
          <cell r="AB604" t="str">
            <v>-</v>
          </cell>
          <cell r="AC604" t="str">
            <v>-</v>
          </cell>
          <cell r="AD604" t="str">
            <v>-</v>
          </cell>
          <cell r="AE604" t="str">
            <v>-</v>
          </cell>
          <cell r="AF604">
            <v>45898</v>
          </cell>
          <cell r="AG604">
            <v>3.2679738561999998</v>
          </cell>
          <cell r="AH604">
            <v>0.9</v>
          </cell>
          <cell r="AI604">
            <v>0</v>
          </cell>
          <cell r="AJ604">
            <v>-0.89743589741999996</v>
          </cell>
          <cell r="AK604">
            <v>-1.0045421899</v>
          </cell>
          <cell r="AL604">
            <v>2.1810971581</v>
          </cell>
          <cell r="AM604">
            <v>3.2042723632999999</v>
          </cell>
          <cell r="AN604">
            <v>15.155268904</v>
          </cell>
          <cell r="AO604">
            <v>-4.4204018545999997</v>
          </cell>
          <cell r="AP604">
            <v>-10.215990961999999</v>
          </cell>
          <cell r="AQ604">
            <v>-0.73836276078999996</v>
          </cell>
          <cell r="AR604">
            <v>31.15</v>
          </cell>
          <cell r="AS604" t="str">
            <v>-</v>
          </cell>
          <cell r="AT604" t="str">
            <v>-</v>
          </cell>
          <cell r="AU604">
            <v>-4.4204018545999997</v>
          </cell>
          <cell r="AV604">
            <v>-5.4287958673999999</v>
          </cell>
          <cell r="AW604">
            <v>28.962962962999999</v>
          </cell>
          <cell r="AX604">
            <v>-8.8888888889000004</v>
          </cell>
          <cell r="AY604">
            <v>5</v>
          </cell>
          <cell r="AZ604">
            <v>5</v>
          </cell>
          <cell r="BA604">
            <v>0</v>
          </cell>
          <cell r="BB604">
            <v>0.13177063790999999</v>
          </cell>
          <cell r="BC604">
            <v>0.30848723782999998</v>
          </cell>
          <cell r="BD604">
            <v>0.33831356433999998</v>
          </cell>
          <cell r="BE604" t="str">
            <v>Bovespa</v>
          </cell>
          <cell r="BF604" t="str">
            <v>FIP - Fundos de Investimento em Participações</v>
          </cell>
          <cell r="BG604">
            <v>0</v>
          </cell>
        </row>
        <row r="605">
          <cell r="G605" t="str">
            <v>PICE12</v>
          </cell>
          <cell r="H605" t="str">
            <v>34027597000180</v>
          </cell>
          <cell r="I605" t="str">
            <v>Tradicional</v>
          </cell>
          <cell r="J605" t="str">
            <v/>
          </cell>
          <cell r="K605">
            <v>0</v>
          </cell>
          <cell r="L605" t="str">
            <v>-</v>
          </cell>
          <cell r="M605">
            <v>2.7344000000000001E-4</v>
          </cell>
          <cell r="N605">
            <v>0</v>
          </cell>
          <cell r="O605">
            <v>0</v>
          </cell>
          <cell r="P605">
            <v>45814</v>
          </cell>
          <cell r="Q605" t="str">
            <v>-</v>
          </cell>
          <cell r="R605" t="str">
            <v>-</v>
          </cell>
          <cell r="S605" t="str">
            <v>-</v>
          </cell>
          <cell r="T605" t="str">
            <v>-</v>
          </cell>
          <cell r="U605">
            <v>67.853821859999996</v>
          </cell>
          <cell r="V605" t="str">
            <v>-</v>
          </cell>
          <cell r="W605">
            <v>45814</v>
          </cell>
          <cell r="X605">
            <v>67.853821859999996</v>
          </cell>
          <cell r="Y605" t="str">
            <v>-</v>
          </cell>
          <cell r="Z605">
            <v>45814</v>
          </cell>
          <cell r="AA605" t="str">
            <v>-</v>
          </cell>
          <cell r="AB605" t="str">
            <v>-</v>
          </cell>
          <cell r="AC605" t="str">
            <v>-</v>
          </cell>
          <cell r="AD605" t="str">
            <v>-</v>
          </cell>
          <cell r="AE605" t="str">
            <v>-</v>
          </cell>
          <cell r="AF605">
            <v>45898</v>
          </cell>
          <cell r="AG605" t="str">
            <v>-</v>
          </cell>
          <cell r="AH605">
            <v>0.91112066000000003</v>
          </cell>
          <cell r="AI605">
            <v>0</v>
          </cell>
          <cell r="AJ605" t="str">
            <v>-</v>
          </cell>
          <cell r="AK605" t="str">
            <v>-</v>
          </cell>
          <cell r="AL605" t="str">
            <v>-</v>
          </cell>
          <cell r="AM605" t="str">
            <v>-</v>
          </cell>
          <cell r="AN605" t="str">
            <v>-</v>
          </cell>
          <cell r="AO605" t="str">
            <v>-</v>
          </cell>
          <cell r="AP605" t="str">
            <v>-</v>
          </cell>
          <cell r="AQ605" t="str">
            <v>-</v>
          </cell>
          <cell r="AR605" t="str">
            <v>-</v>
          </cell>
          <cell r="AS605" t="str">
            <v>-</v>
          </cell>
          <cell r="AT605" t="str">
            <v>-</v>
          </cell>
          <cell r="AU605" t="str">
            <v>-</v>
          </cell>
          <cell r="AV605" t="str">
            <v>-</v>
          </cell>
          <cell r="AW605" t="str">
            <v>-</v>
          </cell>
          <cell r="AX605" t="str">
            <v>-</v>
          </cell>
          <cell r="AY605" t="str">
            <v>-</v>
          </cell>
          <cell r="AZ605" t="str">
            <v>-</v>
          </cell>
          <cell r="BA605" t="str">
            <v>-</v>
          </cell>
          <cell r="BB605" t="str">
            <v>-</v>
          </cell>
          <cell r="BC605" t="str">
            <v>-</v>
          </cell>
          <cell r="BD605" t="str">
            <v>-</v>
          </cell>
          <cell r="BE605" t="str">
            <v>Bovespa</v>
          </cell>
          <cell r="BF605" t="str">
            <v>FIP - Fundos de Investimento em Participações</v>
          </cell>
          <cell r="BG605">
            <v>0</v>
          </cell>
        </row>
        <row r="606">
          <cell r="G606" t="str">
            <v>PFIN11</v>
          </cell>
          <cell r="H606" t="str">
            <v>34218291000100</v>
          </cell>
          <cell r="I606" t="str">
            <v>Tradicional</v>
          </cell>
          <cell r="J606" t="str">
            <v/>
          </cell>
          <cell r="K606">
            <v>100</v>
          </cell>
          <cell r="L606" t="str">
            <v>-</v>
          </cell>
          <cell r="M606">
            <v>1340.4148712000001</v>
          </cell>
          <cell r="N606">
            <v>1191.3652764000001</v>
          </cell>
          <cell r="O606">
            <v>993.84149647000004</v>
          </cell>
          <cell r="P606">
            <v>46041</v>
          </cell>
          <cell r="Q606" t="str">
            <v>-</v>
          </cell>
          <cell r="R606" t="str">
            <v>-</v>
          </cell>
          <cell r="S606" t="str">
            <v>-</v>
          </cell>
          <cell r="T606">
            <v>81.790000000000006</v>
          </cell>
          <cell r="U606">
            <v>81.790000000000006</v>
          </cell>
          <cell r="V606">
            <v>100</v>
          </cell>
          <cell r="W606">
            <v>46041</v>
          </cell>
          <cell r="X606">
            <v>60.720929009000002</v>
          </cell>
          <cell r="Y606">
            <v>134.69820264000001</v>
          </cell>
          <cell r="Z606">
            <v>45698</v>
          </cell>
          <cell r="AA606" t="str">
            <v>-</v>
          </cell>
          <cell r="AB606" t="str">
            <v>-</v>
          </cell>
          <cell r="AC606" t="str">
            <v>-</v>
          </cell>
          <cell r="AD606" t="str">
            <v>-</v>
          </cell>
          <cell r="AE606" t="str">
            <v>-</v>
          </cell>
          <cell r="AF606">
            <v>46009</v>
          </cell>
          <cell r="AG606">
            <v>4.0574282146999998</v>
          </cell>
          <cell r="AH606">
            <v>2.6</v>
          </cell>
          <cell r="AI606">
            <v>0</v>
          </cell>
          <cell r="AJ606">
            <v>2.3654568211</v>
          </cell>
          <cell r="AK606">
            <v>2.2583505285999999</v>
          </cell>
          <cell r="AL606">
            <v>5.2638352638999999</v>
          </cell>
          <cell r="AM606">
            <v>8.4401625644999996</v>
          </cell>
          <cell r="AN606">
            <v>32.028622153999997</v>
          </cell>
          <cell r="AO606">
            <v>4.8589743590000003</v>
          </cell>
          <cell r="AP606">
            <v>6.6573622872999998</v>
          </cell>
          <cell r="AQ606">
            <v>5.7401422107000002</v>
          </cell>
          <cell r="AR606">
            <v>77.349999999999994</v>
          </cell>
          <cell r="AS606">
            <v>23.157068414000001</v>
          </cell>
          <cell r="AT606">
            <v>-9.8848322941000006</v>
          </cell>
          <cell r="AU606">
            <v>4.8589743590000003</v>
          </cell>
          <cell r="AV606">
            <v>3.8505803463000001</v>
          </cell>
          <cell r="AW606">
            <v>8.7042682928000001</v>
          </cell>
          <cell r="AX606">
            <v>-2.3392560399</v>
          </cell>
          <cell r="AY606">
            <v>10</v>
          </cell>
          <cell r="AZ606">
            <v>6</v>
          </cell>
          <cell r="BA606">
            <v>0</v>
          </cell>
          <cell r="BB606">
            <v>1.6155057489</v>
          </cell>
          <cell r="BC606">
            <v>0.45215951712000002</v>
          </cell>
          <cell r="BD606">
            <v>13.85291243</v>
          </cell>
          <cell r="BE606" t="str">
            <v>Bovespa</v>
          </cell>
          <cell r="BF606" t="str">
            <v>FIP - Fundos de Investimento em Participações</v>
          </cell>
          <cell r="BG606">
            <v>0</v>
          </cell>
        </row>
        <row r="607">
          <cell r="G607" t="str">
            <v>FPOR11</v>
          </cell>
          <cell r="H607" t="str">
            <v>20082573000119</v>
          </cell>
          <cell r="I607" t="str">
            <v>Tradicional</v>
          </cell>
          <cell r="J607" t="str">
            <v>https://fnet.bm</v>
          </cell>
          <cell r="K607">
            <v>0</v>
          </cell>
          <cell r="L607" t="str">
            <v>-</v>
          </cell>
          <cell r="M607">
            <v>8.2856341199999992</v>
          </cell>
          <cell r="N607">
            <v>0</v>
          </cell>
          <cell r="O607">
            <v>0</v>
          </cell>
          <cell r="P607">
            <v>45929</v>
          </cell>
          <cell r="Q607" t="str">
            <v>-</v>
          </cell>
          <cell r="R607" t="str">
            <v>-</v>
          </cell>
          <cell r="S607" t="str">
            <v>-</v>
          </cell>
          <cell r="T607" t="str">
            <v>-</v>
          </cell>
          <cell r="U607">
            <v>29.600322891000001</v>
          </cell>
          <cell r="V607" t="str">
            <v>-</v>
          </cell>
          <cell r="W607">
            <v>45694</v>
          </cell>
          <cell r="X607">
            <v>10.928310977000001</v>
          </cell>
          <cell r="Y607" t="str">
            <v>-</v>
          </cell>
          <cell r="Z607">
            <v>45926</v>
          </cell>
          <cell r="AA607" t="str">
            <v>-</v>
          </cell>
          <cell r="AB607" t="str">
            <v>-</v>
          </cell>
          <cell r="AC607" t="str">
            <v>-</v>
          </cell>
          <cell r="AD607" t="str">
            <v>-</v>
          </cell>
          <cell r="AE607" t="str">
            <v>-</v>
          </cell>
          <cell r="AF607" t="str">
            <v>-</v>
          </cell>
          <cell r="AG607">
            <v>0</v>
          </cell>
          <cell r="AH607">
            <v>0</v>
          </cell>
          <cell r="AI607">
            <v>0</v>
          </cell>
          <cell r="AJ607" t="str">
            <v>-</v>
          </cell>
          <cell r="AK607" t="str">
            <v>-</v>
          </cell>
          <cell r="AL607" t="str">
            <v>-</v>
          </cell>
          <cell r="AM607" t="str">
            <v>-</v>
          </cell>
          <cell r="AN607" t="str">
            <v>-</v>
          </cell>
          <cell r="AO607" t="str">
            <v>-</v>
          </cell>
          <cell r="AP607" t="str">
            <v>-</v>
          </cell>
          <cell r="AQ607" t="str">
            <v>-</v>
          </cell>
          <cell r="AR607" t="str">
            <v>-</v>
          </cell>
          <cell r="AS607" t="str">
            <v>-</v>
          </cell>
          <cell r="AT607" t="str">
            <v>-</v>
          </cell>
          <cell r="AU607" t="str">
            <v>-</v>
          </cell>
          <cell r="AV607" t="str">
            <v>-</v>
          </cell>
          <cell r="AW607">
            <v>34.865134865000002</v>
          </cell>
          <cell r="AX607">
            <v>-25.518518518</v>
          </cell>
          <cell r="AY607" t="str">
            <v>-</v>
          </cell>
          <cell r="AZ607" t="str">
            <v>-</v>
          </cell>
          <cell r="BA607" t="str">
            <v>-</v>
          </cell>
          <cell r="BB607" t="str">
            <v>-</v>
          </cell>
          <cell r="BC607" t="str">
            <v>-</v>
          </cell>
          <cell r="BD607" t="str">
            <v>-</v>
          </cell>
          <cell r="BE607" t="str">
            <v>Bovespa</v>
          </cell>
          <cell r="BF607" t="str">
            <v>FIP - Fundos de Investimento em Participações</v>
          </cell>
          <cell r="BG607">
            <v>0</v>
          </cell>
        </row>
        <row r="608">
          <cell r="G608" t="str">
            <v>PPEI11</v>
          </cell>
          <cell r="H608" t="str">
            <v>35640942000119</v>
          </cell>
          <cell r="I608" t="str">
            <v>Tradicional</v>
          </cell>
          <cell r="J608" t="str">
            <v/>
          </cell>
          <cell r="K608">
            <v>100</v>
          </cell>
          <cell r="L608" t="str">
            <v>-</v>
          </cell>
          <cell r="M608">
            <v>324.86619672</v>
          </cell>
          <cell r="N608">
            <v>463.83475639</v>
          </cell>
          <cell r="O608">
            <v>193.07426647</v>
          </cell>
          <cell r="P608">
            <v>46041</v>
          </cell>
          <cell r="Q608" t="str">
            <v>-</v>
          </cell>
          <cell r="R608" t="str">
            <v>-</v>
          </cell>
          <cell r="S608" t="str">
            <v>-</v>
          </cell>
          <cell r="T608">
            <v>78.25</v>
          </cell>
          <cell r="U608">
            <v>87.396750647000005</v>
          </cell>
          <cell r="V608">
            <v>89.534221146999997</v>
          </cell>
          <cell r="W608">
            <v>45890</v>
          </cell>
          <cell r="X608">
            <v>68.343938910999995</v>
          </cell>
          <cell r="Y608">
            <v>114.49442517</v>
          </cell>
          <cell r="Z608">
            <v>45679</v>
          </cell>
          <cell r="AA608" t="str">
            <v>-</v>
          </cell>
          <cell r="AB608" t="str">
            <v>-</v>
          </cell>
          <cell r="AC608" t="str">
            <v>-</v>
          </cell>
          <cell r="AD608" t="str">
            <v>-</v>
          </cell>
          <cell r="AE608" t="str">
            <v>-</v>
          </cell>
          <cell r="AF608">
            <v>46008</v>
          </cell>
          <cell r="AG608">
            <v>11.038961038</v>
          </cell>
          <cell r="AH608">
            <v>8.5</v>
          </cell>
          <cell r="AI608">
            <v>0</v>
          </cell>
          <cell r="AJ608">
            <v>0.85062508059999997</v>
          </cell>
          <cell r="AK608">
            <v>0.74351878811000005</v>
          </cell>
          <cell r="AL608">
            <v>-1.4607732024</v>
          </cell>
          <cell r="AM608">
            <v>-2.9210566231000001</v>
          </cell>
          <cell r="AN608">
            <v>12.323491921</v>
          </cell>
          <cell r="AO608">
            <v>-2.0528226311000002</v>
          </cell>
          <cell r="AP608">
            <v>-13.047767945</v>
          </cell>
          <cell r="AQ608">
            <v>-0.17859420849999999</v>
          </cell>
          <cell r="AR608">
            <v>78.39</v>
          </cell>
          <cell r="AS608">
            <v>-0.35862848990000001</v>
          </cell>
          <cell r="AT608">
            <v>-33.400529198000001</v>
          </cell>
          <cell r="AU608">
            <v>-2.0528226311000002</v>
          </cell>
          <cell r="AV608">
            <v>-3.0612166438999999</v>
          </cell>
          <cell r="AW608">
            <v>5.3100541842000002</v>
          </cell>
          <cell r="AX608">
            <v>-7.8300283286000001</v>
          </cell>
          <cell r="AY608">
            <v>7</v>
          </cell>
          <cell r="AZ608">
            <v>6</v>
          </cell>
          <cell r="BA608">
            <v>0</v>
          </cell>
          <cell r="BB608">
            <v>-6.8077950927999994E-2</v>
          </cell>
          <cell r="BC608">
            <v>0.39984211138999998</v>
          </cell>
          <cell r="BD608">
            <v>-6.3381078563999997</v>
          </cell>
          <cell r="BE608" t="str">
            <v>Bovespa</v>
          </cell>
          <cell r="BF608" t="str">
            <v>FIP - Fundos de Investimento em Participações</v>
          </cell>
          <cell r="BG608">
            <v>0</v>
          </cell>
        </row>
        <row r="609">
          <cell r="G609" t="str">
            <v>VIGT11</v>
          </cell>
          <cell r="H609" t="str">
            <v>33601138000103</v>
          </cell>
          <cell r="I609" t="str">
            <v>Tradicional</v>
          </cell>
          <cell r="J609" t="str">
            <v/>
          </cell>
          <cell r="K609">
            <v>100</v>
          </cell>
          <cell r="L609" t="str">
            <v>-</v>
          </cell>
          <cell r="M609">
            <v>475.15359296000003</v>
          </cell>
          <cell r="N609">
            <v>537.97188950999998</v>
          </cell>
          <cell r="O609">
            <v>299.48062647</v>
          </cell>
          <cell r="P609">
            <v>46041</v>
          </cell>
          <cell r="Q609" t="str">
            <v>-</v>
          </cell>
          <cell r="R609" t="str">
            <v>-</v>
          </cell>
          <cell r="S609" t="str">
            <v>-</v>
          </cell>
          <cell r="T609">
            <v>43.3</v>
          </cell>
          <cell r="U609">
            <v>45</v>
          </cell>
          <cell r="V609">
            <v>96.222222221999999</v>
          </cell>
          <cell r="W609">
            <v>46037</v>
          </cell>
          <cell r="X609">
            <v>28.162076384999999</v>
          </cell>
          <cell r="Y609">
            <v>153.75286754000001</v>
          </cell>
          <cell r="Z609">
            <v>45692</v>
          </cell>
          <cell r="AA609" t="str">
            <v>-</v>
          </cell>
          <cell r="AB609" t="str">
            <v>-</v>
          </cell>
          <cell r="AC609" t="str">
            <v>-</v>
          </cell>
          <cell r="AD609" t="str">
            <v>-</v>
          </cell>
          <cell r="AE609" t="str">
            <v>-</v>
          </cell>
          <cell r="AF609">
            <v>46021</v>
          </cell>
          <cell r="AG609">
            <v>5.8675078864000003</v>
          </cell>
          <cell r="AH609">
            <v>1.86</v>
          </cell>
          <cell r="AI609">
            <v>0.24</v>
          </cell>
          <cell r="AJ609">
            <v>-1.6132697115000001</v>
          </cell>
          <cell r="AK609">
            <v>-1.720376004</v>
          </cell>
          <cell r="AL609">
            <v>1.3082885311000001</v>
          </cell>
          <cell r="AM609">
            <v>19.593095474999998</v>
          </cell>
          <cell r="AN609">
            <v>43.405766880000002</v>
          </cell>
          <cell r="AO609">
            <v>-3.2618409294999999</v>
          </cell>
          <cell r="AP609">
            <v>18.034507013999999</v>
          </cell>
          <cell r="AQ609">
            <v>-1.1189769353000001</v>
          </cell>
          <cell r="AR609">
            <v>43.79</v>
          </cell>
          <cell r="AS609">
            <v>-25.112322452000001</v>
          </cell>
          <cell r="AT609">
            <v>-58.154223160000001</v>
          </cell>
          <cell r="AU609">
            <v>-3.2618409294999999</v>
          </cell>
          <cell r="AV609">
            <v>-4.2702349422000001</v>
          </cell>
          <cell r="AW609">
            <v>24.015748032000001</v>
          </cell>
          <cell r="AX609">
            <v>-6.1244979919000002</v>
          </cell>
          <cell r="AY609">
            <v>8</v>
          </cell>
          <cell r="AZ609">
            <v>8</v>
          </cell>
          <cell r="BA609">
            <v>0.55852920642000004</v>
          </cell>
          <cell r="BB609">
            <v>1.0105441924</v>
          </cell>
          <cell r="BC609">
            <v>-0.21803878302999999</v>
          </cell>
          <cell r="BD609">
            <v>35.677361271000002</v>
          </cell>
          <cell r="BE609" t="str">
            <v>Bovespa</v>
          </cell>
          <cell r="BF609" t="str">
            <v>FIP - Fundos de Investimento em Participações</v>
          </cell>
          <cell r="BG609">
            <v>0.24</v>
          </cell>
        </row>
        <row r="610">
          <cell r="G610" t="str">
            <v>XPIE11</v>
          </cell>
          <cell r="H610" t="str">
            <v>30317464000197</v>
          </cell>
          <cell r="I610" t="str">
            <v>Tradicional</v>
          </cell>
          <cell r="J610" t="str">
            <v/>
          </cell>
          <cell r="K610">
            <v>100</v>
          </cell>
          <cell r="L610" t="str">
            <v>-</v>
          </cell>
          <cell r="M610">
            <v>1460.0386006000001</v>
          </cell>
          <cell r="N610">
            <v>1248.4939497</v>
          </cell>
          <cell r="O610">
            <v>968.54994294000005</v>
          </cell>
          <cell r="P610">
            <v>46041</v>
          </cell>
          <cell r="Q610" t="str">
            <v>-</v>
          </cell>
          <cell r="R610" t="str">
            <v>-</v>
          </cell>
          <cell r="S610" t="str">
            <v>-</v>
          </cell>
          <cell r="T610">
            <v>53.76</v>
          </cell>
          <cell r="U610">
            <v>56.359787896</v>
          </cell>
          <cell r="V610">
            <v>95.387158126000003</v>
          </cell>
          <cell r="W610">
            <v>45912</v>
          </cell>
          <cell r="X610">
            <v>50.418167494999999</v>
          </cell>
          <cell r="Y610">
            <v>106.62823079</v>
          </cell>
          <cell r="Z610">
            <v>45701</v>
          </cell>
          <cell r="AA610" t="str">
            <v>-</v>
          </cell>
          <cell r="AB610" t="str">
            <v>-</v>
          </cell>
          <cell r="AC610" t="str">
            <v>-</v>
          </cell>
          <cell r="AD610" t="str">
            <v>-</v>
          </cell>
          <cell r="AE610" t="str">
            <v>-</v>
          </cell>
          <cell r="AF610">
            <v>46021</v>
          </cell>
          <cell r="AG610">
            <v>11.289560699000001</v>
          </cell>
          <cell r="AH610">
            <v>7.17</v>
          </cell>
          <cell r="AI610">
            <v>0.03</v>
          </cell>
          <cell r="AJ610">
            <v>-0.25974025974999998</v>
          </cell>
          <cell r="AK610">
            <v>-0.36684655224000001</v>
          </cell>
          <cell r="AL610">
            <v>1.3210567306000001</v>
          </cell>
          <cell r="AM610">
            <v>0.17739826325999999</v>
          </cell>
          <cell r="AN610">
            <v>3.4052243382</v>
          </cell>
          <cell r="AO610">
            <v>-0.61009428737000004</v>
          </cell>
          <cell r="AP610">
            <v>-21.966035528999999</v>
          </cell>
          <cell r="AQ610">
            <v>0.20503261876000001</v>
          </cell>
          <cell r="AR610">
            <v>53.65</v>
          </cell>
          <cell r="AS610">
            <v>24.661128176999998</v>
          </cell>
          <cell r="AT610">
            <v>-8.3807725305999998</v>
          </cell>
          <cell r="AU610">
            <v>-0.61009428737000004</v>
          </cell>
          <cell r="AV610">
            <v>-1.6184883001000001</v>
          </cell>
          <cell r="AW610">
            <v>2.9580936731</v>
          </cell>
          <cell r="AX610">
            <v>-3.2588295512999998</v>
          </cell>
          <cell r="AY610">
            <v>7</v>
          </cell>
          <cell r="AZ610">
            <v>2</v>
          </cell>
          <cell r="BA610">
            <v>5.5514433752999998E-2</v>
          </cell>
          <cell r="BB610">
            <v>-0.62335097918000004</v>
          </cell>
          <cell r="BC610">
            <v>0.74549766604000001</v>
          </cell>
          <cell r="BD610">
            <v>-17.464212647</v>
          </cell>
          <cell r="BE610" t="str">
            <v>Bovespa</v>
          </cell>
          <cell r="BF610" t="str">
            <v>FIP - Fundos de Investimento em Participações</v>
          </cell>
          <cell r="BG610">
            <v>0.03</v>
          </cell>
        </row>
        <row r="611">
          <cell r="G611" t="str">
            <v>XPID11</v>
          </cell>
          <cell r="H611" t="str">
            <v>37404867000112</v>
          </cell>
          <cell r="I611" t="str">
            <v>Tradicional</v>
          </cell>
          <cell r="J611" t="str">
            <v>https://fnet.bm</v>
          </cell>
          <cell r="K611">
            <v>100</v>
          </cell>
          <cell r="L611" t="str">
            <v>-</v>
          </cell>
          <cell r="M611">
            <v>315.67208571999998</v>
          </cell>
          <cell r="N611">
            <v>162.70676295000001</v>
          </cell>
          <cell r="O611">
            <v>139.64981118</v>
          </cell>
          <cell r="P611">
            <v>46041</v>
          </cell>
          <cell r="Q611" t="str">
            <v>-</v>
          </cell>
          <cell r="R611" t="str">
            <v>-</v>
          </cell>
          <cell r="S611" t="str">
            <v>-</v>
          </cell>
          <cell r="T611">
            <v>46.3</v>
          </cell>
          <cell r="U611">
            <v>57.172021921999999</v>
          </cell>
          <cell r="V611">
            <v>80.983667260999994</v>
          </cell>
          <cell r="W611">
            <v>45859</v>
          </cell>
          <cell r="X611">
            <v>45.136254663000003</v>
          </cell>
          <cell r="Y611">
            <v>102.57829398</v>
          </cell>
          <cell r="Z611">
            <v>45980</v>
          </cell>
          <cell r="AA611" t="str">
            <v>-</v>
          </cell>
          <cell r="AB611" t="str">
            <v>-</v>
          </cell>
          <cell r="AC611" t="str">
            <v>-</v>
          </cell>
          <cell r="AD611" t="str">
            <v>-</v>
          </cell>
          <cell r="AE611" t="str">
            <v>-</v>
          </cell>
          <cell r="AF611">
            <v>46021</v>
          </cell>
          <cell r="AG611">
            <v>12.611953937999999</v>
          </cell>
          <cell r="AH611">
            <v>6.9</v>
          </cell>
          <cell r="AI611">
            <v>0.5</v>
          </cell>
          <cell r="AJ611">
            <v>0.32502708545999998</v>
          </cell>
          <cell r="AK611">
            <v>0.21792079297</v>
          </cell>
          <cell r="AL611">
            <v>0.43150697656999998</v>
          </cell>
          <cell r="AM611">
            <v>-9.7042548991000004</v>
          </cell>
          <cell r="AN611">
            <v>-3.7628526819000001</v>
          </cell>
          <cell r="AO611">
            <v>0.21645021643000001</v>
          </cell>
          <cell r="AP611">
            <v>-29.134112549000001</v>
          </cell>
          <cell r="AQ611">
            <v>-0.87775636911999999</v>
          </cell>
          <cell r="AR611">
            <v>46.71</v>
          </cell>
          <cell r="AS611" t="str">
            <v>-</v>
          </cell>
          <cell r="AT611" t="str">
            <v>-</v>
          </cell>
          <cell r="AU611">
            <v>0.21645021643000001</v>
          </cell>
          <cell r="AV611">
            <v>-0.79194379632</v>
          </cell>
          <cell r="AW611">
            <v>7.3066169617999996</v>
          </cell>
          <cell r="AX611">
            <v>-10.667793744000001</v>
          </cell>
          <cell r="AY611">
            <v>6</v>
          </cell>
          <cell r="AZ611">
            <v>3</v>
          </cell>
          <cell r="BA611">
            <v>1.0729613734000001</v>
          </cell>
          <cell r="BB611">
            <v>-0.77973009326999998</v>
          </cell>
          <cell r="BC611">
            <v>0.84126149802000005</v>
          </cell>
          <cell r="BD611">
            <v>-26.530528063999999</v>
          </cell>
          <cell r="BE611" t="str">
            <v>Bovespa</v>
          </cell>
          <cell r="BF611" t="str">
            <v>FI INFRA - Fundo Incentivado de Investimento em Infraestrutura</v>
          </cell>
          <cell r="BG611">
            <v>0.5</v>
          </cell>
        </row>
        <row r="612">
          <cell r="G612" t="str">
            <v>GSFI12</v>
          </cell>
          <cell r="H612" t="str">
            <v>11769604000113</v>
          </cell>
          <cell r="I612" t="str">
            <v>Tradicional</v>
          </cell>
          <cell r="J612" t="str">
            <v>https://fnet.bm</v>
          </cell>
          <cell r="K612">
            <v>0</v>
          </cell>
          <cell r="L612" t="str">
            <v>-</v>
          </cell>
          <cell r="M612" t="str">
            <v>-</v>
          </cell>
          <cell r="N612" t="str">
            <v>-</v>
          </cell>
          <cell r="O612" t="str">
            <v>-</v>
          </cell>
          <cell r="P612" t="str">
            <v>-</v>
          </cell>
          <cell r="Q612" t="str">
            <v>-</v>
          </cell>
          <cell r="R612" t="str">
            <v>-</v>
          </cell>
          <cell r="S612" t="str">
            <v>-</v>
          </cell>
          <cell r="T612" t="str">
            <v>-</v>
          </cell>
          <cell r="U612" t="str">
            <v>-</v>
          </cell>
          <cell r="V612" t="str">
            <v>-</v>
          </cell>
          <cell r="W612" t="str">
            <v>-</v>
          </cell>
          <cell r="X612" t="str">
            <v>-</v>
          </cell>
          <cell r="Y612" t="str">
            <v>-</v>
          </cell>
          <cell r="Z612" t="str">
            <v>-</v>
          </cell>
          <cell r="AA612" t="str">
            <v>-</v>
          </cell>
          <cell r="AB612">
            <v>46022</v>
          </cell>
          <cell r="AC612">
            <v>96106.665999999997</v>
          </cell>
          <cell r="AD612">
            <v>1304609.9495999999</v>
          </cell>
          <cell r="AE612" t="str">
            <v>-</v>
          </cell>
          <cell r="AF612" t="str">
            <v>-</v>
          </cell>
          <cell r="AG612" t="str">
            <v>-</v>
          </cell>
          <cell r="AH612" t="str">
            <v>-</v>
          </cell>
          <cell r="AI612" t="str">
            <v>-</v>
          </cell>
          <cell r="AJ612" t="str">
            <v>-</v>
          </cell>
          <cell r="AK612" t="str">
            <v>-</v>
          </cell>
          <cell r="AL612" t="str">
            <v>-</v>
          </cell>
          <cell r="AM612" t="str">
            <v>-</v>
          </cell>
          <cell r="AN612" t="str">
            <v>-</v>
          </cell>
          <cell r="AO612" t="str">
            <v>-</v>
          </cell>
          <cell r="AP612" t="str">
            <v>-</v>
          </cell>
          <cell r="AQ612" t="str">
            <v>-</v>
          </cell>
          <cell r="AR612" t="str">
            <v>-</v>
          </cell>
          <cell r="AS612" t="str">
            <v>-</v>
          </cell>
          <cell r="AT612" t="str">
            <v>-</v>
          </cell>
          <cell r="AU612" t="str">
            <v>-</v>
          </cell>
          <cell r="AV612" t="str">
            <v>-</v>
          </cell>
          <cell r="AW612" t="str">
            <v>-</v>
          </cell>
          <cell r="AX612" t="str">
            <v>-</v>
          </cell>
          <cell r="AY612" t="str">
            <v>-</v>
          </cell>
          <cell r="AZ612" t="str">
            <v>-</v>
          </cell>
          <cell r="BA612" t="str">
            <v>-</v>
          </cell>
          <cell r="BB612" t="str">
            <v>-</v>
          </cell>
          <cell r="BC612" t="str">
            <v>-</v>
          </cell>
          <cell r="BD612" t="str">
            <v>-</v>
          </cell>
          <cell r="BE612" t="str">
            <v>Bovespa</v>
          </cell>
          <cell r="BF612" t="str">
            <v>FII - Fundos de Investimento Imobiliário</v>
          </cell>
          <cell r="BG612" t="str">
            <v>-</v>
          </cell>
        </row>
        <row r="613">
          <cell r="G613" t="str">
            <v>MALL12</v>
          </cell>
          <cell r="H613" t="str">
            <v>26499833000132</v>
          </cell>
          <cell r="I613" t="str">
            <v>Tradicional</v>
          </cell>
          <cell r="J613" t="str">
            <v>https://fnet.bm</v>
          </cell>
          <cell r="K613">
            <v>0</v>
          </cell>
          <cell r="L613" t="str">
            <v>-</v>
          </cell>
          <cell r="M613" t="str">
            <v>-</v>
          </cell>
          <cell r="N613" t="str">
            <v>-</v>
          </cell>
          <cell r="O613" t="str">
            <v>-</v>
          </cell>
          <cell r="P613" t="str">
            <v>-</v>
          </cell>
          <cell r="Q613" t="str">
            <v>-</v>
          </cell>
          <cell r="R613" t="str">
            <v>-</v>
          </cell>
          <cell r="S613" t="str">
            <v>-</v>
          </cell>
          <cell r="T613" t="str">
            <v>-</v>
          </cell>
          <cell r="U613" t="str">
            <v>-</v>
          </cell>
          <cell r="V613" t="str">
            <v>-</v>
          </cell>
          <cell r="W613" t="str">
            <v>-</v>
          </cell>
          <cell r="X613" t="str">
            <v>-</v>
          </cell>
          <cell r="Y613" t="str">
            <v>-</v>
          </cell>
          <cell r="Z613" t="str">
            <v>-</v>
          </cell>
          <cell r="AA613" t="str">
            <v>-</v>
          </cell>
          <cell r="AB613">
            <v>46022</v>
          </cell>
          <cell r="AC613">
            <v>13982.093000000001</v>
          </cell>
          <cell r="AD613">
            <v>1640312.2672999999</v>
          </cell>
          <cell r="AE613" t="str">
            <v>-</v>
          </cell>
          <cell r="AF613" t="str">
            <v>-</v>
          </cell>
          <cell r="AG613" t="str">
            <v>-</v>
          </cell>
          <cell r="AH613" t="str">
            <v>-</v>
          </cell>
          <cell r="AI613" t="str">
            <v>-</v>
          </cell>
          <cell r="AJ613" t="str">
            <v>-</v>
          </cell>
          <cell r="AK613" t="str">
            <v>-</v>
          </cell>
          <cell r="AL613" t="str">
            <v>-</v>
          </cell>
          <cell r="AM613" t="str">
            <v>-</v>
          </cell>
          <cell r="AN613" t="str">
            <v>-</v>
          </cell>
          <cell r="AO613" t="str">
            <v>-</v>
          </cell>
          <cell r="AP613" t="str">
            <v>-</v>
          </cell>
          <cell r="AQ613" t="str">
            <v>-</v>
          </cell>
          <cell r="AR613" t="str">
            <v>-</v>
          </cell>
          <cell r="AS613" t="str">
            <v>-</v>
          </cell>
          <cell r="AT613" t="str">
            <v>-</v>
          </cell>
          <cell r="AU613" t="str">
            <v>-</v>
          </cell>
          <cell r="AV613" t="str">
            <v>-</v>
          </cell>
          <cell r="AW613" t="str">
            <v>-</v>
          </cell>
          <cell r="AX613" t="str">
            <v>-</v>
          </cell>
          <cell r="AY613" t="str">
            <v>-</v>
          </cell>
          <cell r="AZ613" t="str">
            <v>-</v>
          </cell>
          <cell r="BA613" t="str">
            <v>-</v>
          </cell>
          <cell r="BB613" t="str">
            <v>-</v>
          </cell>
          <cell r="BC613" t="str">
            <v>-</v>
          </cell>
          <cell r="BD613" t="str">
            <v>-</v>
          </cell>
          <cell r="BE613" t="str">
            <v>Bovespa</v>
          </cell>
          <cell r="BF613" t="str">
            <v>FII - Fundos de Investimento Imobiliário</v>
          </cell>
          <cell r="BG613" t="str">
            <v>-</v>
          </cell>
        </row>
        <row r="614">
          <cell r="G614" t="str">
            <v>GGRC12</v>
          </cell>
          <cell r="H614" t="str">
            <v>26614291000100</v>
          </cell>
          <cell r="I614" t="str">
            <v>Tradicional</v>
          </cell>
          <cell r="J614" t="str">
            <v>https://fnet.bm</v>
          </cell>
          <cell r="K614">
            <v>0</v>
          </cell>
          <cell r="L614" t="str">
            <v>-</v>
          </cell>
          <cell r="M614" t="str">
            <v>-</v>
          </cell>
          <cell r="N614" t="str">
            <v>-</v>
          </cell>
          <cell r="O614" t="str">
            <v>-</v>
          </cell>
          <cell r="P614" t="str">
            <v>-</v>
          </cell>
          <cell r="Q614" t="str">
            <v>-</v>
          </cell>
          <cell r="R614" t="str">
            <v>-</v>
          </cell>
          <cell r="S614" t="str">
            <v>-</v>
          </cell>
          <cell r="T614" t="str">
            <v>-</v>
          </cell>
          <cell r="U614" t="str">
            <v>-</v>
          </cell>
          <cell r="V614" t="str">
            <v>-</v>
          </cell>
          <cell r="W614" t="str">
            <v>-</v>
          </cell>
          <cell r="X614" t="str">
            <v>-</v>
          </cell>
          <cell r="Y614" t="str">
            <v>-</v>
          </cell>
          <cell r="Z614" t="str">
            <v>-</v>
          </cell>
          <cell r="AA614" t="str">
            <v>-</v>
          </cell>
          <cell r="AB614">
            <v>46022</v>
          </cell>
          <cell r="AC614">
            <v>214249.66399999999</v>
          </cell>
          <cell r="AD614">
            <v>2403988.5813000002</v>
          </cell>
          <cell r="AE614" t="str">
            <v>-</v>
          </cell>
          <cell r="AF614" t="str">
            <v>-</v>
          </cell>
          <cell r="AG614" t="str">
            <v>-</v>
          </cell>
          <cell r="AH614" t="str">
            <v>-</v>
          </cell>
          <cell r="AI614" t="str">
            <v>-</v>
          </cell>
          <cell r="AJ614" t="str">
            <v>-</v>
          </cell>
          <cell r="AK614" t="str">
            <v>-</v>
          </cell>
          <cell r="AL614" t="str">
            <v>-</v>
          </cell>
          <cell r="AM614" t="str">
            <v>-</v>
          </cell>
          <cell r="AN614" t="str">
            <v>-</v>
          </cell>
          <cell r="AO614" t="str">
            <v>-</v>
          </cell>
          <cell r="AP614" t="str">
            <v>-</v>
          </cell>
          <cell r="AQ614" t="str">
            <v>-</v>
          </cell>
          <cell r="AR614" t="str">
            <v>-</v>
          </cell>
          <cell r="AS614" t="str">
            <v>-</v>
          </cell>
          <cell r="AT614" t="str">
            <v>-</v>
          </cell>
          <cell r="AU614" t="str">
            <v>-</v>
          </cell>
          <cell r="AV614" t="str">
            <v>-</v>
          </cell>
          <cell r="AW614" t="str">
            <v>-</v>
          </cell>
          <cell r="AX614" t="str">
            <v>-</v>
          </cell>
          <cell r="AY614" t="str">
            <v>-</v>
          </cell>
          <cell r="AZ614" t="str">
            <v>-</v>
          </cell>
          <cell r="BA614" t="str">
            <v>-</v>
          </cell>
          <cell r="BB614" t="str">
            <v>-</v>
          </cell>
          <cell r="BC614" t="str">
            <v>-</v>
          </cell>
          <cell r="BD614" t="str">
            <v>-</v>
          </cell>
          <cell r="BE614" t="str">
            <v>Bovespa</v>
          </cell>
          <cell r="BF614" t="str">
            <v>FII - Fundos de Investimento Imobiliário</v>
          </cell>
          <cell r="BG614" t="str">
            <v>-</v>
          </cell>
        </row>
        <row r="615">
          <cell r="G615" t="str">
            <v>HGBL12</v>
          </cell>
          <cell r="H615" t="str">
            <v>53466467000198</v>
          </cell>
          <cell r="I615" t="str">
            <v>Tradicional</v>
          </cell>
          <cell r="J615" t="str">
            <v>https://fnet.bm</v>
          </cell>
          <cell r="K615">
            <v>0</v>
          </cell>
          <cell r="L615" t="str">
            <v>-</v>
          </cell>
          <cell r="M615" t="str">
            <v>-</v>
          </cell>
          <cell r="N615" t="str">
            <v>-</v>
          </cell>
          <cell r="O615" t="str">
            <v>-</v>
          </cell>
          <cell r="P615" t="str">
            <v>-</v>
          </cell>
          <cell r="Q615" t="str">
            <v>-</v>
          </cell>
          <cell r="R615" t="str">
            <v>-</v>
          </cell>
          <cell r="S615" t="str">
            <v>-</v>
          </cell>
          <cell r="T615" t="str">
            <v>-</v>
          </cell>
          <cell r="U615" t="str">
            <v>-</v>
          </cell>
          <cell r="V615" t="str">
            <v>-</v>
          </cell>
          <cell r="W615" t="str">
            <v>-</v>
          </cell>
          <cell r="X615" t="str">
            <v>-</v>
          </cell>
          <cell r="Y615" t="str">
            <v>-</v>
          </cell>
          <cell r="Z615" t="str">
            <v>-</v>
          </cell>
          <cell r="AA615" t="str">
            <v>-</v>
          </cell>
          <cell r="AB615">
            <v>46022</v>
          </cell>
          <cell r="AC615">
            <v>26261.802</v>
          </cell>
          <cell r="AD615">
            <v>248779.67825999999</v>
          </cell>
          <cell r="AE615" t="str">
            <v>-</v>
          </cell>
          <cell r="AF615" t="str">
            <v>-</v>
          </cell>
          <cell r="AG615" t="str">
            <v>-</v>
          </cell>
          <cell r="AH615" t="str">
            <v>-</v>
          </cell>
          <cell r="AI615" t="str">
            <v>-</v>
          </cell>
          <cell r="AJ615" t="str">
            <v>-</v>
          </cell>
          <cell r="AK615" t="str">
            <v>-</v>
          </cell>
          <cell r="AL615" t="str">
            <v>-</v>
          </cell>
          <cell r="AM615" t="str">
            <v>-</v>
          </cell>
          <cell r="AN615" t="str">
            <v>-</v>
          </cell>
          <cell r="AO615" t="str">
            <v>-</v>
          </cell>
          <cell r="AP615" t="str">
            <v>-</v>
          </cell>
          <cell r="AQ615" t="str">
            <v>-</v>
          </cell>
          <cell r="AR615" t="str">
            <v>-</v>
          </cell>
          <cell r="AS615" t="str">
            <v>-</v>
          </cell>
          <cell r="AT615" t="str">
            <v>-</v>
          </cell>
          <cell r="AU615" t="str">
            <v>-</v>
          </cell>
          <cell r="AV615" t="str">
            <v>-</v>
          </cell>
          <cell r="AW615" t="str">
            <v>-</v>
          </cell>
          <cell r="AX615" t="str">
            <v>-</v>
          </cell>
          <cell r="AY615" t="str">
            <v>-</v>
          </cell>
          <cell r="AZ615" t="str">
            <v>-</v>
          </cell>
          <cell r="BA615" t="str">
            <v>-</v>
          </cell>
          <cell r="BB615" t="str">
            <v>-</v>
          </cell>
          <cell r="BC615" t="str">
            <v>-</v>
          </cell>
          <cell r="BD615" t="str">
            <v>-</v>
          </cell>
          <cell r="BE615" t="str">
            <v>Bovespa</v>
          </cell>
          <cell r="BF615" t="str">
            <v>FII - Fundos de Investimento Imobiliário</v>
          </cell>
          <cell r="BG615" t="str">
            <v>-</v>
          </cell>
        </row>
        <row r="616">
          <cell r="G616" t="str">
            <v>HGBS12</v>
          </cell>
          <cell r="H616" t="str">
            <v>08431747000106</v>
          </cell>
          <cell r="I616" t="str">
            <v>Tradicional</v>
          </cell>
          <cell r="J616" t="str">
            <v>https://fnet.bm</v>
          </cell>
          <cell r="K616">
            <v>0</v>
          </cell>
          <cell r="L616" t="str">
            <v>-</v>
          </cell>
          <cell r="M616" t="str">
            <v>-</v>
          </cell>
          <cell r="N616" t="str">
            <v>-</v>
          </cell>
          <cell r="O616" t="str">
            <v>-</v>
          </cell>
          <cell r="P616" t="str">
            <v>-</v>
          </cell>
          <cell r="Q616" t="str">
            <v>-</v>
          </cell>
          <cell r="R616" t="str">
            <v>-</v>
          </cell>
          <cell r="S616" t="str">
            <v>-</v>
          </cell>
          <cell r="T616" t="str">
            <v>-</v>
          </cell>
          <cell r="U616" t="str">
            <v>-</v>
          </cell>
          <cell r="V616" t="str">
            <v>-</v>
          </cell>
          <cell r="W616" t="str">
            <v>-</v>
          </cell>
          <cell r="X616" t="str">
            <v>-</v>
          </cell>
          <cell r="Y616" t="str">
            <v>-</v>
          </cell>
          <cell r="Z616" t="str">
            <v>-</v>
          </cell>
          <cell r="AA616" t="str">
            <v>-</v>
          </cell>
          <cell r="AB616">
            <v>46022</v>
          </cell>
          <cell r="AC616">
            <v>129133.01</v>
          </cell>
          <cell r="AD616">
            <v>2679452.1107000001</v>
          </cell>
          <cell r="AE616" t="str">
            <v>-</v>
          </cell>
          <cell r="AF616" t="str">
            <v>-</v>
          </cell>
          <cell r="AG616" t="str">
            <v>-</v>
          </cell>
          <cell r="AH616" t="str">
            <v>-</v>
          </cell>
          <cell r="AI616" t="str">
            <v>-</v>
          </cell>
          <cell r="AJ616" t="str">
            <v>-</v>
          </cell>
          <cell r="AK616" t="str">
            <v>-</v>
          </cell>
          <cell r="AL616" t="str">
            <v>-</v>
          </cell>
          <cell r="AM616" t="str">
            <v>-</v>
          </cell>
          <cell r="AN616" t="str">
            <v>-</v>
          </cell>
          <cell r="AO616" t="str">
            <v>-</v>
          </cell>
          <cell r="AP616" t="str">
            <v>-</v>
          </cell>
          <cell r="AQ616" t="str">
            <v>-</v>
          </cell>
          <cell r="AR616" t="str">
            <v>-</v>
          </cell>
          <cell r="AS616" t="str">
            <v>-</v>
          </cell>
          <cell r="AT616" t="str">
            <v>-</v>
          </cell>
          <cell r="AU616" t="str">
            <v>-</v>
          </cell>
          <cell r="AV616" t="str">
            <v>-</v>
          </cell>
          <cell r="AW616" t="str">
            <v>-</v>
          </cell>
          <cell r="AX616" t="str">
            <v>-</v>
          </cell>
          <cell r="AY616" t="str">
            <v>-</v>
          </cell>
          <cell r="AZ616" t="str">
            <v>-</v>
          </cell>
          <cell r="BA616" t="str">
            <v>-</v>
          </cell>
          <cell r="BB616" t="str">
            <v>-</v>
          </cell>
          <cell r="BC616" t="str">
            <v>-</v>
          </cell>
          <cell r="BD616" t="str">
            <v>-</v>
          </cell>
          <cell r="BE616" t="str">
            <v>Bovespa</v>
          </cell>
          <cell r="BF616" t="str">
            <v>FII - Fundos de Investimento Imobiliário</v>
          </cell>
          <cell r="BG616" t="str">
            <v>-</v>
          </cell>
        </row>
        <row r="617">
          <cell r="G617" t="str">
            <v>HFOF12</v>
          </cell>
          <cell r="H617" t="str">
            <v>18307582000119</v>
          </cell>
          <cell r="I617" t="str">
            <v>Tradicional</v>
          </cell>
          <cell r="J617" t="str">
            <v>https://fnet.bm</v>
          </cell>
          <cell r="K617">
            <v>0</v>
          </cell>
          <cell r="L617" t="str">
            <v>-</v>
          </cell>
          <cell r="M617" t="str">
            <v>-</v>
          </cell>
          <cell r="N617" t="str">
            <v>-</v>
          </cell>
          <cell r="O617" t="str">
            <v>-</v>
          </cell>
          <cell r="P617" t="str">
            <v>-</v>
          </cell>
          <cell r="Q617" t="str">
            <v>-</v>
          </cell>
          <cell r="R617" t="str">
            <v>-</v>
          </cell>
          <cell r="S617" t="str">
            <v>-</v>
          </cell>
          <cell r="T617" t="str">
            <v>-</v>
          </cell>
          <cell r="U617" t="str">
            <v>-</v>
          </cell>
          <cell r="V617" t="str">
            <v>-</v>
          </cell>
          <cell r="W617" t="str">
            <v>-</v>
          </cell>
          <cell r="X617" t="str">
            <v>-</v>
          </cell>
          <cell r="Y617" t="str">
            <v>-</v>
          </cell>
          <cell r="Z617" t="str">
            <v>-</v>
          </cell>
          <cell r="AA617" t="str">
            <v>-</v>
          </cell>
          <cell r="AB617">
            <v>46022</v>
          </cell>
          <cell r="AC617">
            <v>226128.872</v>
          </cell>
          <cell r="AD617">
            <v>1767429.7620999999</v>
          </cell>
          <cell r="AE617" t="str">
            <v>-</v>
          </cell>
          <cell r="AF617" t="str">
            <v>-</v>
          </cell>
          <cell r="AG617" t="str">
            <v>-</v>
          </cell>
          <cell r="AH617" t="str">
            <v>-</v>
          </cell>
          <cell r="AI617" t="str">
            <v>-</v>
          </cell>
          <cell r="AJ617" t="str">
            <v>-</v>
          </cell>
          <cell r="AK617" t="str">
            <v>-</v>
          </cell>
          <cell r="AL617" t="str">
            <v>-</v>
          </cell>
          <cell r="AM617" t="str">
            <v>-</v>
          </cell>
          <cell r="AN617" t="str">
            <v>-</v>
          </cell>
          <cell r="AO617" t="str">
            <v>-</v>
          </cell>
          <cell r="AP617" t="str">
            <v>-</v>
          </cell>
          <cell r="AQ617" t="str">
            <v>-</v>
          </cell>
          <cell r="AR617" t="str">
            <v>-</v>
          </cell>
          <cell r="AS617" t="str">
            <v>-</v>
          </cell>
          <cell r="AT617" t="str">
            <v>-</v>
          </cell>
          <cell r="AU617" t="str">
            <v>-</v>
          </cell>
          <cell r="AV617" t="str">
            <v>-</v>
          </cell>
          <cell r="AW617" t="str">
            <v>-</v>
          </cell>
          <cell r="AX617" t="str">
            <v>-</v>
          </cell>
          <cell r="AY617" t="str">
            <v>-</v>
          </cell>
          <cell r="AZ617" t="str">
            <v>-</v>
          </cell>
          <cell r="BA617" t="str">
            <v>-</v>
          </cell>
          <cell r="BB617" t="str">
            <v>-</v>
          </cell>
          <cell r="BC617" t="str">
            <v>-</v>
          </cell>
          <cell r="BD617" t="str">
            <v>-</v>
          </cell>
          <cell r="BE617" t="str">
            <v>Bovespa</v>
          </cell>
          <cell r="BF617" t="str">
            <v>FII - Fundos de Investimento Imobiliário</v>
          </cell>
          <cell r="BG617" t="str">
            <v>-</v>
          </cell>
        </row>
        <row r="618">
          <cell r="G618" t="str">
            <v>HTMX12</v>
          </cell>
          <cell r="H618" t="str">
            <v>08706065000169</v>
          </cell>
          <cell r="I618" t="str">
            <v>Tradicional</v>
          </cell>
          <cell r="J618" t="str">
            <v>https://fnet.bm</v>
          </cell>
          <cell r="K618">
            <v>0</v>
          </cell>
          <cell r="L618" t="str">
            <v>-</v>
          </cell>
          <cell r="M618" t="str">
            <v>-</v>
          </cell>
          <cell r="N618" t="str">
            <v>-</v>
          </cell>
          <cell r="O618" t="str">
            <v>-</v>
          </cell>
          <cell r="P618" t="str">
            <v>-</v>
          </cell>
          <cell r="Q618" t="str">
            <v>-</v>
          </cell>
          <cell r="R618" t="str">
            <v>-</v>
          </cell>
          <cell r="S618" t="str">
            <v>-</v>
          </cell>
          <cell r="T618" t="str">
            <v>-</v>
          </cell>
          <cell r="U618" t="str">
            <v>-</v>
          </cell>
          <cell r="V618" t="str">
            <v>-</v>
          </cell>
          <cell r="W618" t="str">
            <v>-</v>
          </cell>
          <cell r="X618" t="str">
            <v>-</v>
          </cell>
          <cell r="Y618" t="str">
            <v>-</v>
          </cell>
          <cell r="Z618" t="str">
            <v>-</v>
          </cell>
          <cell r="AA618" t="str">
            <v>-</v>
          </cell>
          <cell r="AB618">
            <v>46022</v>
          </cell>
          <cell r="AC618">
            <v>2888.0940000000001</v>
          </cell>
          <cell r="AD618">
            <v>409534.75693999999</v>
          </cell>
          <cell r="AE618" t="str">
            <v>-</v>
          </cell>
          <cell r="AF618" t="str">
            <v>-</v>
          </cell>
          <cell r="AG618" t="str">
            <v>-</v>
          </cell>
          <cell r="AH618" t="str">
            <v>-</v>
          </cell>
          <cell r="AI618" t="str">
            <v>-</v>
          </cell>
          <cell r="AJ618" t="str">
            <v>-</v>
          </cell>
          <cell r="AK618" t="str">
            <v>-</v>
          </cell>
          <cell r="AL618" t="str">
            <v>-</v>
          </cell>
          <cell r="AM618" t="str">
            <v>-</v>
          </cell>
          <cell r="AN618" t="str">
            <v>-</v>
          </cell>
          <cell r="AO618" t="str">
            <v>-</v>
          </cell>
          <cell r="AP618" t="str">
            <v>-</v>
          </cell>
          <cell r="AQ618" t="str">
            <v>-</v>
          </cell>
          <cell r="AR618" t="str">
            <v>-</v>
          </cell>
          <cell r="AS618" t="str">
            <v>-</v>
          </cell>
          <cell r="AT618" t="str">
            <v>-</v>
          </cell>
          <cell r="AU618" t="str">
            <v>-</v>
          </cell>
          <cell r="AV618" t="str">
            <v>-</v>
          </cell>
          <cell r="AW618" t="str">
            <v>-</v>
          </cell>
          <cell r="AX618" t="str">
            <v>-</v>
          </cell>
          <cell r="AY618" t="str">
            <v>-</v>
          </cell>
          <cell r="AZ618" t="str">
            <v>-</v>
          </cell>
          <cell r="BA618" t="str">
            <v>-</v>
          </cell>
          <cell r="BB618" t="str">
            <v>-</v>
          </cell>
          <cell r="BC618" t="str">
            <v>-</v>
          </cell>
          <cell r="BD618" t="str">
            <v>-</v>
          </cell>
          <cell r="BE618" t="str">
            <v>Bovespa</v>
          </cell>
          <cell r="BF618" t="str">
            <v>FII - Fundos de Investimento Imobiliário</v>
          </cell>
          <cell r="BG618" t="str">
            <v>-</v>
          </cell>
        </row>
        <row r="619">
          <cell r="G619" t="str">
            <v>IDIV</v>
          </cell>
          <cell r="H619" t="str">
            <v/>
          </cell>
          <cell r="I619" t="str">
            <v>-</v>
          </cell>
          <cell r="J619" t="str">
            <v/>
          </cell>
          <cell r="K619">
            <v>100</v>
          </cell>
          <cell r="L619" t="str">
            <v>-</v>
          </cell>
          <cell r="M619" t="str">
            <v>-</v>
          </cell>
          <cell r="N619" t="str">
            <v>-</v>
          </cell>
          <cell r="O619" t="str">
            <v>-</v>
          </cell>
          <cell r="P619">
            <v>46041</v>
          </cell>
          <cell r="Q619" t="str">
            <v>-</v>
          </cell>
          <cell r="R619" t="str">
            <v>-</v>
          </cell>
          <cell r="S619" t="str">
            <v>-</v>
          </cell>
          <cell r="T619">
            <v>11587.1</v>
          </cell>
          <cell r="U619">
            <v>11639.64</v>
          </cell>
          <cell r="V619">
            <v>99.548611468999994</v>
          </cell>
          <cell r="W619">
            <v>46037</v>
          </cell>
          <cell r="X619">
            <v>8853.39</v>
          </cell>
          <cell r="Y619">
            <v>130.87755086000001</v>
          </cell>
          <cell r="Z619">
            <v>45681</v>
          </cell>
          <cell r="AA619" t="str">
            <v>-</v>
          </cell>
          <cell r="AB619" t="str">
            <v>-</v>
          </cell>
          <cell r="AC619" t="str">
            <v>-</v>
          </cell>
          <cell r="AD619" t="str">
            <v>-</v>
          </cell>
          <cell r="AE619" t="str">
            <v>-</v>
          </cell>
          <cell r="AF619" t="str">
            <v>-</v>
          </cell>
          <cell r="AG619">
            <v>0</v>
          </cell>
          <cell r="AH619">
            <v>0</v>
          </cell>
          <cell r="AI619">
            <v>0</v>
          </cell>
          <cell r="AJ619">
            <v>-2.1575252504000002E-3</v>
          </cell>
          <cell r="AK619">
            <v>-0.10926381774</v>
          </cell>
          <cell r="AL619">
            <v>2.9236202651999998</v>
          </cell>
          <cell r="AM619">
            <v>12.163003273999999</v>
          </cell>
          <cell r="AN619">
            <v>31.421442141</v>
          </cell>
          <cell r="AO619">
            <v>0.88635037827999996</v>
          </cell>
          <cell r="AP619">
            <v>6.0501822743</v>
          </cell>
          <cell r="AQ619">
            <v>0.46708510962999999</v>
          </cell>
          <cell r="AR619">
            <v>11533.23</v>
          </cell>
          <cell r="AS619">
            <v>72.635941994999996</v>
          </cell>
          <cell r="AT619">
            <v>39.594041287000003</v>
          </cell>
          <cell r="AU619">
            <v>0.88635037827999996</v>
          </cell>
          <cell r="AV619">
            <v>-0.12204363447</v>
          </cell>
          <cell r="AW619">
            <v>5.5227958022000001</v>
          </cell>
          <cell r="AX619">
            <v>-2.9718924266000002</v>
          </cell>
          <cell r="AY619">
            <v>10</v>
          </cell>
          <cell r="AZ619">
            <v>5</v>
          </cell>
          <cell r="BA619">
            <v>0</v>
          </cell>
          <cell r="BB619">
            <v>1.2089889168000001</v>
          </cell>
          <cell r="BC619">
            <v>0.89018423337999997</v>
          </cell>
          <cell r="BD619">
            <v>6.1111976490000002</v>
          </cell>
          <cell r="BE619" t="str">
            <v>Bovespa</v>
          </cell>
          <cell r="BF619" t="str">
            <v>-</v>
          </cell>
          <cell r="BG619">
            <v>0</v>
          </cell>
        </row>
        <row r="620">
          <cell r="G620" t="str">
            <v>AGFS</v>
          </cell>
          <cell r="H620" t="str">
            <v/>
          </cell>
          <cell r="I620" t="str">
            <v>-</v>
          </cell>
          <cell r="J620" t="str">
            <v/>
          </cell>
          <cell r="K620">
            <v>100</v>
          </cell>
          <cell r="L620" t="str">
            <v>-</v>
          </cell>
          <cell r="M620" t="str">
            <v>-</v>
          </cell>
          <cell r="N620" t="str">
            <v>-</v>
          </cell>
          <cell r="O620" t="str">
            <v>-</v>
          </cell>
          <cell r="P620">
            <v>46041</v>
          </cell>
          <cell r="Q620" t="str">
            <v>-</v>
          </cell>
          <cell r="R620" t="str">
            <v>-</v>
          </cell>
          <cell r="S620" t="str">
            <v>-</v>
          </cell>
          <cell r="T620">
            <v>1516.2</v>
          </cell>
          <cell r="U620">
            <v>1653.5</v>
          </cell>
          <cell r="V620">
            <v>91.696401571999999</v>
          </cell>
          <cell r="W620">
            <v>45811</v>
          </cell>
          <cell r="X620">
            <v>1374.24</v>
          </cell>
          <cell r="Y620">
            <v>110.33007335000001</v>
          </cell>
          <cell r="Z620">
            <v>45943</v>
          </cell>
          <cell r="AA620" t="str">
            <v>-</v>
          </cell>
          <cell r="AB620" t="str">
            <v>-</v>
          </cell>
          <cell r="AC620" t="str">
            <v>-</v>
          </cell>
          <cell r="AD620" t="str">
            <v>-</v>
          </cell>
          <cell r="AE620" t="str">
            <v>-</v>
          </cell>
          <cell r="AF620" t="str">
            <v>-</v>
          </cell>
          <cell r="AG620">
            <v>0</v>
          </cell>
          <cell r="AH620">
            <v>0</v>
          </cell>
          <cell r="AI620">
            <v>0</v>
          </cell>
          <cell r="AJ620">
            <v>-0.47850658692999998</v>
          </cell>
          <cell r="AK620">
            <v>-0.58561287941999995</v>
          </cell>
          <cell r="AL620">
            <v>4.0495748666000004</v>
          </cell>
          <cell r="AM620">
            <v>8.9873990957000007</v>
          </cell>
          <cell r="AN620">
            <v>1.3733067674999999</v>
          </cell>
          <cell r="AO620">
            <v>1.3536548682</v>
          </cell>
          <cell r="AP620">
            <v>-23.997953099</v>
          </cell>
          <cell r="AQ620">
            <v>-1.373819374</v>
          </cell>
          <cell r="AR620">
            <v>1537.32</v>
          </cell>
          <cell r="AS620">
            <v>-7.1689657071999999</v>
          </cell>
          <cell r="AT620">
            <v>-40.210866414999998</v>
          </cell>
          <cell r="AU620">
            <v>1.3536548682</v>
          </cell>
          <cell r="AV620">
            <v>0.34526085547000002</v>
          </cell>
          <cell r="AW620">
            <v>8.9306368043000006</v>
          </cell>
          <cell r="AX620">
            <v>-7.4225357654000002</v>
          </cell>
          <cell r="AY620">
            <v>5</v>
          </cell>
          <cell r="AZ620">
            <v>4</v>
          </cell>
          <cell r="BA620">
            <v>0</v>
          </cell>
          <cell r="BB620">
            <v>-0.53097954265000002</v>
          </cell>
          <cell r="BC620">
            <v>0.93719006234000002</v>
          </cell>
          <cell r="BD620">
            <v>-22.556116098</v>
          </cell>
          <cell r="BE620" t="str">
            <v>Bovespa</v>
          </cell>
          <cell r="BF620" t="str">
            <v>-</v>
          </cell>
          <cell r="BG620">
            <v>0</v>
          </cell>
        </row>
        <row r="621">
          <cell r="G621" t="str">
            <v>IBEW</v>
          </cell>
          <cell r="H621" t="str">
            <v/>
          </cell>
          <cell r="I621" t="str">
            <v>-</v>
          </cell>
          <cell r="J621" t="str">
            <v/>
          </cell>
          <cell r="K621">
            <v>100</v>
          </cell>
          <cell r="L621" t="str">
            <v>-</v>
          </cell>
          <cell r="M621" t="str">
            <v>-</v>
          </cell>
          <cell r="N621" t="str">
            <v>-</v>
          </cell>
          <cell r="O621" t="str">
            <v>-</v>
          </cell>
          <cell r="P621">
            <v>46041</v>
          </cell>
          <cell r="Q621" t="str">
            <v>-</v>
          </cell>
          <cell r="R621" t="str">
            <v>-</v>
          </cell>
          <cell r="S621" t="str">
            <v>-</v>
          </cell>
          <cell r="T621">
            <v>2310.23</v>
          </cell>
          <cell r="U621">
            <v>2409.54</v>
          </cell>
          <cell r="V621">
            <v>95.878466428999999</v>
          </cell>
          <cell r="W621">
            <v>45995</v>
          </cell>
          <cell r="X621">
            <v>1809.56</v>
          </cell>
          <cell r="Y621">
            <v>127.66805189999999</v>
          </cell>
          <cell r="Z621">
            <v>45716</v>
          </cell>
          <cell r="AA621" t="str">
            <v>-</v>
          </cell>
          <cell r="AB621" t="str">
            <v>-</v>
          </cell>
          <cell r="AC621" t="str">
            <v>-</v>
          </cell>
          <cell r="AD621" t="str">
            <v>-</v>
          </cell>
          <cell r="AE621" t="str">
            <v>-</v>
          </cell>
          <cell r="AF621" t="str">
            <v>-</v>
          </cell>
          <cell r="AG621">
            <v>0</v>
          </cell>
          <cell r="AH621">
            <v>0</v>
          </cell>
          <cell r="AI621">
            <v>0</v>
          </cell>
          <cell r="AJ621">
            <v>-3.6346800424999999E-2</v>
          </cell>
          <cell r="AK621">
            <v>-0.14345309291</v>
          </cell>
          <cell r="AL621">
            <v>1.8867009196</v>
          </cell>
          <cell r="AM621">
            <v>9.3268784841999999</v>
          </cell>
          <cell r="AN621">
            <v>27.139696656000002</v>
          </cell>
          <cell r="AO621">
            <v>0.13219601423999999</v>
          </cell>
          <cell r="AP621">
            <v>1.7684367892999999</v>
          </cell>
          <cell r="AQ621">
            <v>-1.0612374252000001</v>
          </cell>
          <cell r="AR621">
            <v>2335.0100000000002</v>
          </cell>
          <cell r="AS621" t="str">
            <v>-</v>
          </cell>
          <cell r="AT621" t="str">
            <v>-</v>
          </cell>
          <cell r="AU621">
            <v>0.13219601423999999</v>
          </cell>
          <cell r="AV621">
            <v>-0.87619799851000002</v>
          </cell>
          <cell r="AW621">
            <v>8.1711558767000003</v>
          </cell>
          <cell r="AX621">
            <v>-5.2043535793000002</v>
          </cell>
          <cell r="AY621">
            <v>9</v>
          </cell>
          <cell r="AZ621">
            <v>6</v>
          </cell>
          <cell r="BA621">
            <v>0</v>
          </cell>
          <cell r="BB621">
            <v>0.72165731330000005</v>
          </cell>
          <cell r="BC621">
            <v>1.0157975465</v>
          </cell>
          <cell r="BD621">
            <v>0.30786110618000001</v>
          </cell>
          <cell r="BE621" t="str">
            <v>Bovespa</v>
          </cell>
          <cell r="BF621" t="str">
            <v>-</v>
          </cell>
          <cell r="BG621">
            <v>0</v>
          </cell>
        </row>
        <row r="622">
          <cell r="G622" t="str">
            <v>IBHB</v>
          </cell>
          <cell r="H622" t="str">
            <v/>
          </cell>
          <cell r="I622" t="str">
            <v>-</v>
          </cell>
          <cell r="J622" t="str">
            <v/>
          </cell>
          <cell r="K622">
            <v>100</v>
          </cell>
          <cell r="L622" t="str">
            <v>-</v>
          </cell>
          <cell r="M622" t="str">
            <v>-</v>
          </cell>
          <cell r="N622" t="str">
            <v>-</v>
          </cell>
          <cell r="O622" t="str">
            <v>-</v>
          </cell>
          <cell r="P622">
            <v>46041</v>
          </cell>
          <cell r="Q622" t="str">
            <v>-</v>
          </cell>
          <cell r="R622" t="str">
            <v>-</v>
          </cell>
          <cell r="S622" t="str">
            <v>-</v>
          </cell>
          <cell r="T622">
            <v>2078.06</v>
          </cell>
          <cell r="U622">
            <v>2372.5100000000002</v>
          </cell>
          <cell r="V622">
            <v>87.589093406999993</v>
          </cell>
          <cell r="W622">
            <v>45995</v>
          </cell>
          <cell r="X622">
            <v>1753.02</v>
          </cell>
          <cell r="Y622">
            <v>118.54171658</v>
          </cell>
          <cell r="Z622">
            <v>45721</v>
          </cell>
          <cell r="AA622" t="str">
            <v>-</v>
          </cell>
          <cell r="AB622" t="str">
            <v>-</v>
          </cell>
          <cell r="AC622" t="str">
            <v>-</v>
          </cell>
          <cell r="AD622" t="str">
            <v>-</v>
          </cell>
          <cell r="AE622" t="str">
            <v>-</v>
          </cell>
          <cell r="AF622" t="str">
            <v>-</v>
          </cell>
          <cell r="AG622">
            <v>0</v>
          </cell>
          <cell r="AH622">
            <v>0</v>
          </cell>
          <cell r="AI622">
            <v>0</v>
          </cell>
          <cell r="AJ622">
            <v>-0.46222894952999999</v>
          </cell>
          <cell r="AK622">
            <v>-0.56933524201999997</v>
          </cell>
          <cell r="AL622">
            <v>-0.64640128511999995</v>
          </cell>
          <cell r="AM622">
            <v>2.5301216708999998</v>
          </cell>
          <cell r="AN622">
            <v>18.535630963999999</v>
          </cell>
          <cell r="AO622">
            <v>-1.8115668116000001</v>
          </cell>
          <cell r="AP622">
            <v>-6.8356289025999999</v>
          </cell>
          <cell r="AQ622">
            <v>-3.3698669630999998</v>
          </cell>
          <cell r="AR622">
            <v>2150.5300000000002</v>
          </cell>
          <cell r="AS622">
            <v>-43.758237772999998</v>
          </cell>
          <cell r="AT622">
            <v>-76.800138481000005</v>
          </cell>
          <cell r="AU622">
            <v>-1.8115668116000001</v>
          </cell>
          <cell r="AV622">
            <v>-2.8199608242999998</v>
          </cell>
          <cell r="AW622">
            <v>11.3280672</v>
          </cell>
          <cell r="AX622">
            <v>-7.8025603311999996</v>
          </cell>
          <cell r="AY622">
            <v>6</v>
          </cell>
          <cell r="AZ622">
            <v>4</v>
          </cell>
          <cell r="BA622">
            <v>0</v>
          </cell>
          <cell r="BB622">
            <v>0.16589275254999999</v>
          </cell>
          <cell r="BC622">
            <v>1.3739644132</v>
          </cell>
          <cell r="BD622">
            <v>-13.513296655</v>
          </cell>
          <cell r="BE622" t="str">
            <v>Bovespa</v>
          </cell>
          <cell r="BF622" t="str">
            <v>-</v>
          </cell>
          <cell r="BG622">
            <v>0</v>
          </cell>
        </row>
        <row r="623">
          <cell r="G623" t="str">
            <v>INDG26</v>
          </cell>
          <cell r="H623" t="str">
            <v/>
          </cell>
          <cell r="I623" t="str">
            <v>-</v>
          </cell>
          <cell r="J623" t="str">
            <v/>
          </cell>
          <cell r="K623">
            <v>100</v>
          </cell>
          <cell r="L623" t="str">
            <v>-</v>
          </cell>
          <cell r="M623" t="str">
            <v>-</v>
          </cell>
          <cell r="N623" t="str">
            <v>-</v>
          </cell>
          <cell r="O623" t="str">
            <v>-</v>
          </cell>
          <cell r="P623">
            <v>46041</v>
          </cell>
          <cell r="Q623" t="str">
            <v>-</v>
          </cell>
          <cell r="R623" t="str">
            <v>-</v>
          </cell>
          <cell r="S623" t="str">
            <v>-</v>
          </cell>
          <cell r="T623">
            <v>166475</v>
          </cell>
          <cell r="U623">
            <v>169404.18487</v>
          </cell>
          <cell r="V623">
            <v>98.270889902999997</v>
          </cell>
          <cell r="W623">
            <v>45995</v>
          </cell>
          <cell r="X623">
            <v>137544.12343000001</v>
          </cell>
          <cell r="Y623">
            <v>121.03388777000001</v>
          </cell>
          <cell r="Z623">
            <v>45755</v>
          </cell>
          <cell r="AA623" t="str">
            <v>-</v>
          </cell>
          <cell r="AB623" t="str">
            <v>-</v>
          </cell>
          <cell r="AC623" t="str">
            <v>-</v>
          </cell>
          <cell r="AD623" t="str">
            <v>-</v>
          </cell>
          <cell r="AE623" t="str">
            <v>-</v>
          </cell>
          <cell r="AF623" t="str">
            <v>-</v>
          </cell>
          <cell r="AG623">
            <v>0</v>
          </cell>
          <cell r="AH623">
            <v>0</v>
          </cell>
          <cell r="AI623">
            <v>0</v>
          </cell>
          <cell r="AJ623">
            <v>-1.5015015014E-2</v>
          </cell>
          <cell r="AK623">
            <v>-0.1221213075</v>
          </cell>
          <cell r="AL623">
            <v>3.0167079209000001</v>
          </cell>
          <cell r="AM623">
            <v>10.905670689000001</v>
          </cell>
          <cell r="AN623">
            <v>19.707798596</v>
          </cell>
          <cell r="AO623">
            <v>1.6951740989999999</v>
          </cell>
          <cell r="AP623">
            <v>-5.6634612709000001</v>
          </cell>
          <cell r="AQ623">
            <v>0.68037496221000004</v>
          </cell>
          <cell r="AR623">
            <v>165350</v>
          </cell>
          <cell r="AS623">
            <v>-15.161040917999999</v>
          </cell>
          <cell r="AT623">
            <v>-48.202941627000001</v>
          </cell>
          <cell r="AU623">
            <v>1.6951740989999999</v>
          </cell>
          <cell r="AV623">
            <v>0.68678008628999998</v>
          </cell>
          <cell r="AW623">
            <v>5.5444419559</v>
          </cell>
          <cell r="AX623">
            <v>-5.2728561303000001</v>
          </cell>
          <cell r="AY623">
            <v>9</v>
          </cell>
          <cell r="AZ623">
            <v>4</v>
          </cell>
          <cell r="BA623">
            <v>0</v>
          </cell>
          <cell r="BB623">
            <v>0.39286553230999999</v>
          </cell>
          <cell r="BC623">
            <v>0.95391566636000003</v>
          </cell>
          <cell r="BD623">
            <v>-6.0544687534000001</v>
          </cell>
          <cell r="BE623" t="str">
            <v>BM&amp;F</v>
          </cell>
          <cell r="BF623" t="str">
            <v>-</v>
          </cell>
          <cell r="BG623">
            <v>0</v>
          </cell>
        </row>
        <row r="624">
          <cell r="G624" t="str">
            <v>IBLV</v>
          </cell>
          <cell r="H624" t="str">
            <v/>
          </cell>
          <cell r="I624" t="str">
            <v>-</v>
          </cell>
          <cell r="J624" t="str">
            <v/>
          </cell>
          <cell r="K624">
            <v>100</v>
          </cell>
          <cell r="L624" t="str">
            <v>-</v>
          </cell>
          <cell r="M624" t="str">
            <v>-</v>
          </cell>
          <cell r="N624" t="str">
            <v>-</v>
          </cell>
          <cell r="O624" t="str">
            <v>-</v>
          </cell>
          <cell r="P624">
            <v>46041</v>
          </cell>
          <cell r="Q624" t="str">
            <v>-</v>
          </cell>
          <cell r="R624" t="str">
            <v>-</v>
          </cell>
          <cell r="S624" t="str">
            <v>-</v>
          </cell>
          <cell r="T624">
            <v>25409.54</v>
          </cell>
          <cell r="U624">
            <v>25544.02</v>
          </cell>
          <cell r="V624">
            <v>99.473536272000004</v>
          </cell>
          <cell r="W624">
            <v>46037</v>
          </cell>
          <cell r="X624">
            <v>18226.990000000002</v>
          </cell>
          <cell r="Y624">
            <v>139.40612246000001</v>
          </cell>
          <cell r="Z624">
            <v>45681</v>
          </cell>
          <cell r="AA624" t="str">
            <v>-</v>
          </cell>
          <cell r="AB624" t="str">
            <v>-</v>
          </cell>
          <cell r="AC624" t="str">
            <v>-</v>
          </cell>
          <cell r="AD624" t="str">
            <v>-</v>
          </cell>
          <cell r="AE624" t="str">
            <v>-</v>
          </cell>
          <cell r="AF624" t="str">
            <v>-</v>
          </cell>
          <cell r="AG624">
            <v>0</v>
          </cell>
          <cell r="AH624">
            <v>0</v>
          </cell>
          <cell r="AI624">
            <v>0</v>
          </cell>
          <cell r="AJ624">
            <v>0.12392579574</v>
          </cell>
          <cell r="AK624">
            <v>1.6819503252999999E-2</v>
          </cell>
          <cell r="AL624">
            <v>2.2705190735</v>
          </cell>
          <cell r="AM624">
            <v>13.886773611000001</v>
          </cell>
          <cell r="AN624">
            <v>39.901885213</v>
          </cell>
          <cell r="AO624">
            <v>0.22289249046000001</v>
          </cell>
          <cell r="AP624">
            <v>14.530625346000001</v>
          </cell>
          <cell r="AQ624">
            <v>-0.35200966312999998</v>
          </cell>
          <cell r="AR624">
            <v>25499.3</v>
          </cell>
          <cell r="AS624">
            <v>51.924138198999998</v>
          </cell>
          <cell r="AT624">
            <v>18.882237491000001</v>
          </cell>
          <cell r="AU624">
            <v>0.22289249046000001</v>
          </cell>
          <cell r="AV624">
            <v>-0.78550152230000003</v>
          </cell>
          <cell r="AW624">
            <v>8.5649943207000003</v>
          </cell>
          <cell r="AX624">
            <v>-4.9656357934999997</v>
          </cell>
          <cell r="AY624">
            <v>10</v>
          </cell>
          <cell r="AZ624">
            <v>5</v>
          </cell>
          <cell r="BA624">
            <v>0</v>
          </cell>
          <cell r="BB624">
            <v>1.8162915811</v>
          </cell>
          <cell r="BC624">
            <v>0.79114771273999995</v>
          </cell>
          <cell r="BD624">
            <v>16.003815361000001</v>
          </cell>
          <cell r="BE624" t="str">
            <v>Bovespa</v>
          </cell>
          <cell r="BF624" t="str">
            <v>-</v>
          </cell>
          <cell r="BG624">
            <v>0</v>
          </cell>
        </row>
        <row r="625">
          <cell r="G625" t="str">
            <v>IBSD</v>
          </cell>
          <cell r="H625" t="str">
            <v/>
          </cell>
          <cell r="I625" t="str">
            <v>-</v>
          </cell>
          <cell r="J625" t="str">
            <v/>
          </cell>
          <cell r="K625">
            <v>100</v>
          </cell>
          <cell r="L625" t="str">
            <v>-</v>
          </cell>
          <cell r="M625" t="str">
            <v>-</v>
          </cell>
          <cell r="N625" t="str">
            <v>-</v>
          </cell>
          <cell r="O625" t="str">
            <v>-</v>
          </cell>
          <cell r="P625">
            <v>46041</v>
          </cell>
          <cell r="Q625" t="str">
            <v>-</v>
          </cell>
          <cell r="R625" t="str">
            <v>-</v>
          </cell>
          <cell r="S625" t="str">
            <v>-</v>
          </cell>
          <cell r="T625">
            <v>1963.29</v>
          </cell>
          <cell r="U625">
            <v>1984.05</v>
          </cell>
          <cell r="V625">
            <v>98.953655401999995</v>
          </cell>
          <cell r="W625">
            <v>45995</v>
          </cell>
          <cell r="X625">
            <v>1493.33</v>
          </cell>
          <cell r="Y625">
            <v>131.47060596</v>
          </cell>
          <cell r="Z625">
            <v>45680</v>
          </cell>
          <cell r="AA625" t="str">
            <v>-</v>
          </cell>
          <cell r="AB625" t="str">
            <v>-</v>
          </cell>
          <cell r="AC625" t="str">
            <v>-</v>
          </cell>
          <cell r="AD625" t="str">
            <v>-</v>
          </cell>
          <cell r="AE625" t="str">
            <v>-</v>
          </cell>
          <cell r="AF625" t="str">
            <v>-</v>
          </cell>
          <cell r="AG625">
            <v>0</v>
          </cell>
          <cell r="AH625">
            <v>0</v>
          </cell>
          <cell r="AI625">
            <v>0</v>
          </cell>
          <cell r="AJ625">
            <v>-5.4470667328000003E-2</v>
          </cell>
          <cell r="AK625">
            <v>-0.16157695982</v>
          </cell>
          <cell r="AL625">
            <v>2.2083743303999999</v>
          </cell>
          <cell r="AM625">
            <v>12.226477649</v>
          </cell>
          <cell r="AN625">
            <v>32.048022598999999</v>
          </cell>
          <cell r="AO625">
            <v>0.58971810339999997</v>
          </cell>
          <cell r="AP625">
            <v>6.6767627319000002</v>
          </cell>
          <cell r="AQ625">
            <v>-0.37499746286000002</v>
          </cell>
          <cell r="AR625">
            <v>1970.68</v>
          </cell>
          <cell r="AS625">
            <v>68.196460086000002</v>
          </cell>
          <cell r="AT625">
            <v>35.154559378000002</v>
          </cell>
          <cell r="AU625">
            <v>0.58971810339999997</v>
          </cell>
          <cell r="AV625">
            <v>-0.41867590934999999</v>
          </cell>
          <cell r="AW625">
            <v>5.9434060642000004</v>
          </cell>
          <cell r="AX625">
            <v>-3.0473698295</v>
          </cell>
          <cell r="AY625">
            <v>10</v>
          </cell>
          <cell r="AZ625">
            <v>4</v>
          </cell>
          <cell r="BA625">
            <v>0</v>
          </cell>
          <cell r="BB625">
            <v>1.1372051228</v>
          </cell>
          <cell r="BC625">
            <v>1.0027661165999999</v>
          </cell>
          <cell r="BD625">
            <v>5.2468916713000002</v>
          </cell>
          <cell r="BE625" t="str">
            <v>Bovespa</v>
          </cell>
          <cell r="BF625" t="str">
            <v>-</v>
          </cell>
          <cell r="BG625">
            <v>0</v>
          </cell>
        </row>
        <row r="626">
          <cell r="G626" t="str">
            <v>IBEE</v>
          </cell>
          <cell r="H626" t="str">
            <v/>
          </cell>
          <cell r="I626" t="str">
            <v>-</v>
          </cell>
          <cell r="J626" t="str">
            <v/>
          </cell>
          <cell r="K626">
            <v>100</v>
          </cell>
          <cell r="L626" t="str">
            <v>-</v>
          </cell>
          <cell r="M626" t="str">
            <v>-</v>
          </cell>
          <cell r="N626" t="str">
            <v>-</v>
          </cell>
          <cell r="O626" t="str">
            <v>-</v>
          </cell>
          <cell r="P626">
            <v>46041</v>
          </cell>
          <cell r="Q626" t="str">
            <v>-</v>
          </cell>
          <cell r="R626" t="str">
            <v>-</v>
          </cell>
          <cell r="S626" t="str">
            <v>-</v>
          </cell>
          <cell r="T626">
            <v>4187.4799999999996</v>
          </cell>
          <cell r="U626">
            <v>4245.21</v>
          </cell>
          <cell r="V626">
            <v>98.640114388000001</v>
          </cell>
          <cell r="W626">
            <v>45735</v>
          </cell>
          <cell r="X626">
            <v>3703.41</v>
          </cell>
          <cell r="Y626">
            <v>113.07092652</v>
          </cell>
          <cell r="Z626">
            <v>45870</v>
          </cell>
          <cell r="AA626" t="str">
            <v>-</v>
          </cell>
          <cell r="AB626" t="str">
            <v>-</v>
          </cell>
          <cell r="AC626" t="str">
            <v>-</v>
          </cell>
          <cell r="AD626" t="str">
            <v>-</v>
          </cell>
          <cell r="AE626" t="str">
            <v>-</v>
          </cell>
          <cell r="AF626" t="str">
            <v>-</v>
          </cell>
          <cell r="AG626">
            <v>0</v>
          </cell>
          <cell r="AH626">
            <v>0</v>
          </cell>
          <cell r="AI626">
            <v>0</v>
          </cell>
          <cell r="AJ626">
            <v>0.15522639368999999</v>
          </cell>
          <cell r="AK626">
            <v>4.8120101201E-2</v>
          </cell>
          <cell r="AL626">
            <v>2.5071847168999999</v>
          </cell>
          <cell r="AM626">
            <v>8.6218256334000003</v>
          </cell>
          <cell r="AN626">
            <v>6.7083223967999999</v>
          </cell>
          <cell r="AO626">
            <v>-0.62673681567999995</v>
          </cell>
          <cell r="AP626">
            <v>-18.662937469999999</v>
          </cell>
          <cell r="AQ626">
            <v>0.80766888223</v>
          </cell>
          <cell r="AR626">
            <v>4153.93</v>
          </cell>
          <cell r="AS626">
            <v>164.99348191999999</v>
          </cell>
          <cell r="AT626">
            <v>131.95158121</v>
          </cell>
          <cell r="AU626">
            <v>-0.62673681567999995</v>
          </cell>
          <cell r="AV626">
            <v>-1.6351308283999999</v>
          </cell>
          <cell r="AW626">
            <v>4.9465287914999996</v>
          </cell>
          <cell r="AX626">
            <v>-6.2248758010999996</v>
          </cell>
          <cell r="AY626">
            <v>7</v>
          </cell>
          <cell r="AZ626">
            <v>2</v>
          </cell>
          <cell r="BA626">
            <v>0</v>
          </cell>
          <cell r="BB626">
            <v>-0.51933121346</v>
          </cell>
          <cell r="BC626">
            <v>1.1137726874</v>
          </cell>
          <cell r="BD626">
            <v>-22.329167065</v>
          </cell>
          <cell r="BE626" t="str">
            <v>Bovespa</v>
          </cell>
          <cell r="BF626" t="str">
            <v>-</v>
          </cell>
          <cell r="BG626">
            <v>0</v>
          </cell>
        </row>
        <row r="627">
          <cell r="G627" t="str">
            <v>IBEP</v>
          </cell>
          <cell r="H627" t="str">
            <v/>
          </cell>
          <cell r="I627" t="str">
            <v>-</v>
          </cell>
          <cell r="J627" t="str">
            <v/>
          </cell>
          <cell r="K627">
            <v>100</v>
          </cell>
          <cell r="L627" t="str">
            <v>-</v>
          </cell>
          <cell r="M627" t="str">
            <v>-</v>
          </cell>
          <cell r="N627" t="str">
            <v>-</v>
          </cell>
          <cell r="O627" t="str">
            <v>-</v>
          </cell>
          <cell r="P627">
            <v>46041</v>
          </cell>
          <cell r="Q627" t="str">
            <v>-</v>
          </cell>
          <cell r="R627" t="str">
            <v>-</v>
          </cell>
          <cell r="S627" t="str">
            <v>-</v>
          </cell>
          <cell r="T627">
            <v>1712.36</v>
          </cell>
          <cell r="U627">
            <v>1723.09</v>
          </cell>
          <cell r="V627">
            <v>99.377281511999996</v>
          </cell>
          <cell r="W627">
            <v>46037</v>
          </cell>
          <cell r="X627">
            <v>1186.43</v>
          </cell>
          <cell r="Y627">
            <v>144.32878467</v>
          </cell>
          <cell r="Z627">
            <v>45680</v>
          </cell>
          <cell r="AA627" t="str">
            <v>-</v>
          </cell>
          <cell r="AB627" t="str">
            <v>-</v>
          </cell>
          <cell r="AC627" t="str">
            <v>-</v>
          </cell>
          <cell r="AD627" t="str">
            <v>-</v>
          </cell>
          <cell r="AE627" t="str">
            <v>-</v>
          </cell>
          <cell r="AF627" t="str">
            <v>-</v>
          </cell>
          <cell r="AG627">
            <v>0</v>
          </cell>
          <cell r="AH627">
            <v>0</v>
          </cell>
          <cell r="AI627">
            <v>0</v>
          </cell>
          <cell r="AJ627">
            <v>-2.2770398482E-2</v>
          </cell>
          <cell r="AK627">
            <v>-0.12987669097000001</v>
          </cell>
          <cell r="AL627">
            <v>3.9810541654999998</v>
          </cell>
          <cell r="AM627">
            <v>16.054436522</v>
          </cell>
          <cell r="AN627">
            <v>44.463942226</v>
          </cell>
          <cell r="AO627">
            <v>2.3875438731999998</v>
          </cell>
          <cell r="AP627">
            <v>19.092682360000001</v>
          </cell>
          <cell r="AQ627">
            <v>0.66843426466</v>
          </cell>
          <cell r="AR627">
            <v>1700.99</v>
          </cell>
          <cell r="AS627">
            <v>11.772116370000001</v>
          </cell>
          <cell r="AT627">
            <v>-21.269784338000001</v>
          </cell>
          <cell r="AU627">
            <v>2.3875438731999998</v>
          </cell>
          <cell r="AV627">
            <v>1.3791498604000001</v>
          </cell>
          <cell r="AW627">
            <v>7.6833953743999999</v>
          </cell>
          <cell r="AX627">
            <v>-5.0248473662000004</v>
          </cell>
          <cell r="AY627">
            <v>10</v>
          </cell>
          <cell r="AZ627">
            <v>9</v>
          </cell>
          <cell r="BA627">
            <v>0</v>
          </cell>
          <cell r="BB627">
            <v>1.9016535691000001</v>
          </cell>
          <cell r="BC627">
            <v>0.89323167009000004</v>
          </cell>
          <cell r="BD627">
            <v>19.886618625000001</v>
          </cell>
          <cell r="BE627" t="str">
            <v>Bovespa</v>
          </cell>
          <cell r="BF627" t="str">
            <v>-</v>
          </cell>
          <cell r="BG627">
            <v>0</v>
          </cell>
        </row>
        <row r="628">
          <cell r="G628" t="str">
            <v>IBOV</v>
          </cell>
          <cell r="H628" t="str">
            <v>-</v>
          </cell>
          <cell r="I628" t="str">
            <v>-</v>
          </cell>
          <cell r="J628" t="str">
            <v/>
          </cell>
          <cell r="K628">
            <v>100</v>
          </cell>
          <cell r="L628" t="str">
            <v>-</v>
          </cell>
          <cell r="M628">
            <v>18525999.298</v>
          </cell>
          <cell r="N628">
            <v>19991211.013</v>
          </cell>
          <cell r="O628">
            <v>18946365.055</v>
          </cell>
          <cell r="P628">
            <v>46041</v>
          </cell>
          <cell r="Q628" t="str">
            <v>-</v>
          </cell>
          <cell r="R628" t="str">
            <v>-</v>
          </cell>
          <cell r="S628" t="str">
            <v>-</v>
          </cell>
          <cell r="T628">
            <v>164849.26999999999</v>
          </cell>
          <cell r="U628">
            <v>165568.32000000001</v>
          </cell>
          <cell r="V628">
            <v>99.565707981000003</v>
          </cell>
          <cell r="W628">
            <v>46037</v>
          </cell>
          <cell r="X628">
            <v>122446.94</v>
          </cell>
          <cell r="Y628">
            <v>134.62914631000001</v>
          </cell>
          <cell r="Z628">
            <v>45681</v>
          </cell>
          <cell r="AA628" t="str">
            <v>-</v>
          </cell>
          <cell r="AB628" t="str">
            <v>-</v>
          </cell>
          <cell r="AC628" t="str">
            <v>-</v>
          </cell>
          <cell r="AD628" t="str">
            <v>-</v>
          </cell>
          <cell r="AE628" t="str">
            <v>-</v>
          </cell>
          <cell r="AF628" t="str">
            <v>-</v>
          </cell>
          <cell r="AG628">
            <v>0</v>
          </cell>
          <cell r="AH628">
            <v>0</v>
          </cell>
          <cell r="AI628">
            <v>0</v>
          </cell>
          <cell r="AJ628">
            <v>2.9908984106E-2</v>
          </cell>
          <cell r="AK628">
            <v>-7.7197308382999999E-2</v>
          </cell>
          <cell r="AL628">
            <v>4.0235555553999998</v>
          </cell>
          <cell r="AM628">
            <v>14.958748211</v>
          </cell>
          <cell r="AN628">
            <v>34.735396817000002</v>
          </cell>
          <cell r="AO628">
            <v>2.3111816593999999</v>
          </cell>
          <cell r="AP628">
            <v>9.3641369500000007</v>
          </cell>
          <cell r="AQ628">
            <v>1.0413217011</v>
          </cell>
          <cell r="AR628">
            <v>163150.35</v>
          </cell>
          <cell r="AS628">
            <v>36.649704122999999</v>
          </cell>
          <cell r="AT628">
            <v>3.6078034150999998</v>
          </cell>
          <cell r="AU628">
            <v>2.3111816593999999</v>
          </cell>
          <cell r="AV628">
            <v>1.3027876465999999</v>
          </cell>
          <cell r="AW628">
            <v>6.3739953135</v>
          </cell>
          <cell r="AX628">
            <v>-4.1651843007</v>
          </cell>
          <cell r="AY628">
            <v>10</v>
          </cell>
          <cell r="AZ628">
            <v>8</v>
          </cell>
          <cell r="BA628">
            <v>0</v>
          </cell>
          <cell r="BB628">
            <v>1.3876668250999999</v>
          </cell>
          <cell r="BC628">
            <v>0.91293683944000004</v>
          </cell>
          <cell r="BD628">
            <v>9.7404688017000005</v>
          </cell>
          <cell r="BE628" t="str">
            <v>Bovespa</v>
          </cell>
          <cell r="BF628" t="str">
            <v>-</v>
          </cell>
          <cell r="BG628">
            <v>0</v>
          </cell>
        </row>
        <row r="629">
          <cell r="G629" t="str">
            <v>IBBR</v>
          </cell>
          <cell r="H629" t="str">
            <v/>
          </cell>
          <cell r="I629" t="str">
            <v>-</v>
          </cell>
          <cell r="J629" t="str">
            <v/>
          </cell>
          <cell r="K629">
            <v>100</v>
          </cell>
          <cell r="L629" t="str">
            <v>-</v>
          </cell>
          <cell r="M629" t="str">
            <v>-</v>
          </cell>
          <cell r="N629" t="str">
            <v>-</v>
          </cell>
          <cell r="O629" t="str">
            <v>-</v>
          </cell>
          <cell r="P629">
            <v>46041</v>
          </cell>
          <cell r="Q629" t="str">
            <v>-</v>
          </cell>
          <cell r="R629" t="str">
            <v>-</v>
          </cell>
          <cell r="S629" t="str">
            <v>-</v>
          </cell>
          <cell r="T629">
            <v>1372.45</v>
          </cell>
          <cell r="U629">
            <v>1388.33</v>
          </cell>
          <cell r="V629">
            <v>98.856179726999997</v>
          </cell>
          <cell r="W629">
            <v>46028</v>
          </cell>
          <cell r="X629">
            <v>1054.5</v>
          </cell>
          <cell r="Y629">
            <v>130.15173068000001</v>
          </cell>
          <cell r="Z629">
            <v>45721</v>
          </cell>
          <cell r="AA629" t="str">
            <v>-</v>
          </cell>
          <cell r="AB629" t="str">
            <v>-</v>
          </cell>
          <cell r="AC629" t="str">
            <v>-</v>
          </cell>
          <cell r="AD629" t="str">
            <v>-</v>
          </cell>
          <cell r="AE629" t="str">
            <v>-</v>
          </cell>
          <cell r="AF629" t="str">
            <v>-</v>
          </cell>
          <cell r="AG629">
            <v>0</v>
          </cell>
          <cell r="AH629">
            <v>0</v>
          </cell>
          <cell r="AI629">
            <v>0</v>
          </cell>
          <cell r="AJ629">
            <v>-0.31377790045999998</v>
          </cell>
          <cell r="AK629">
            <v>-0.42088419295000001</v>
          </cell>
          <cell r="AL629">
            <v>2.9278316496999999</v>
          </cell>
          <cell r="AM629">
            <v>12.53741134</v>
          </cell>
          <cell r="AN629">
            <v>29.331222494999999</v>
          </cell>
          <cell r="AO629">
            <v>1.2377643527</v>
          </cell>
          <cell r="AP629">
            <v>3.9599626285</v>
          </cell>
          <cell r="AQ629">
            <v>-3.2049181027000002E-2</v>
          </cell>
          <cell r="AR629">
            <v>1372.89</v>
          </cell>
          <cell r="AS629">
            <v>32.317496433000002</v>
          </cell>
          <cell r="AT629">
            <v>-0.72440427535999996</v>
          </cell>
          <cell r="AU629">
            <v>1.2377643527</v>
          </cell>
          <cell r="AV629">
            <v>0.22937033991</v>
          </cell>
          <cell r="AW629">
            <v>7.5398211542000002</v>
          </cell>
          <cell r="AX629">
            <v>-4.9345819220999996</v>
          </cell>
          <cell r="AY629">
            <v>10</v>
          </cell>
          <cell r="AZ629">
            <v>7</v>
          </cell>
          <cell r="BA629">
            <v>0</v>
          </cell>
          <cell r="BB629">
            <v>0.95070455026</v>
          </cell>
          <cell r="BC629">
            <v>0.82849684033000004</v>
          </cell>
          <cell r="BD629">
            <v>4.9501997209999997</v>
          </cell>
          <cell r="BE629" t="str">
            <v>Bovespa</v>
          </cell>
          <cell r="BF629" t="str">
            <v>-</v>
          </cell>
          <cell r="BG629">
            <v>0</v>
          </cell>
        </row>
        <row r="630">
          <cell r="G630" t="str">
            <v>IBRA</v>
          </cell>
          <cell r="H630" t="str">
            <v/>
          </cell>
          <cell r="I630" t="str">
            <v>-</v>
          </cell>
          <cell r="J630" t="str">
            <v/>
          </cell>
          <cell r="K630">
            <v>100</v>
          </cell>
          <cell r="L630" t="str">
            <v>-</v>
          </cell>
          <cell r="M630" t="str">
            <v>-</v>
          </cell>
          <cell r="N630" t="str">
            <v>-</v>
          </cell>
          <cell r="O630" t="str">
            <v>-</v>
          </cell>
          <cell r="P630">
            <v>46041</v>
          </cell>
          <cell r="Q630" t="str">
            <v>-</v>
          </cell>
          <cell r="R630" t="str">
            <v>-</v>
          </cell>
          <cell r="S630" t="str">
            <v>-</v>
          </cell>
          <cell r="T630">
            <v>6492.34</v>
          </cell>
          <cell r="U630">
            <v>6524.19</v>
          </cell>
          <cell r="V630">
            <v>99.511816792999994</v>
          </cell>
          <cell r="W630">
            <v>46037</v>
          </cell>
          <cell r="X630">
            <v>4836.07</v>
          </cell>
          <cell r="Y630">
            <v>134.24826357000001</v>
          </cell>
          <cell r="Z630">
            <v>45680</v>
          </cell>
          <cell r="AA630" t="str">
            <v>-</v>
          </cell>
          <cell r="AB630" t="str">
            <v>-</v>
          </cell>
          <cell r="AC630" t="str">
            <v>-</v>
          </cell>
          <cell r="AD630" t="str">
            <v>-</v>
          </cell>
          <cell r="AE630" t="str">
            <v>-</v>
          </cell>
          <cell r="AF630" t="str">
            <v>-</v>
          </cell>
          <cell r="AG630">
            <v>0</v>
          </cell>
          <cell r="AH630">
            <v>0</v>
          </cell>
          <cell r="AI630">
            <v>0</v>
          </cell>
          <cell r="AJ630">
            <v>1.5405139856E-2</v>
          </cell>
          <cell r="AK630">
            <v>-9.1701152632999994E-2</v>
          </cell>
          <cell r="AL630">
            <v>4.0452441699000001</v>
          </cell>
          <cell r="AM630">
            <v>14.816616057999999</v>
          </cell>
          <cell r="AN630">
            <v>34.415585759999999</v>
          </cell>
          <cell r="AO630">
            <v>2.2826489377999999</v>
          </cell>
          <cell r="AP630">
            <v>9.0443258931999999</v>
          </cell>
          <cell r="AQ630">
            <v>0.92870689931999995</v>
          </cell>
          <cell r="AR630">
            <v>6432.6</v>
          </cell>
          <cell r="AS630">
            <v>35.263846526000002</v>
          </cell>
          <cell r="AT630">
            <v>2.2219458177</v>
          </cell>
          <cell r="AU630">
            <v>2.2826489377999999</v>
          </cell>
          <cell r="AV630">
            <v>1.2742549249999999</v>
          </cell>
          <cell r="AW630">
            <v>6.4022750371999999</v>
          </cell>
          <cell r="AX630">
            <v>-4.2270430345000003</v>
          </cell>
          <cell r="AY630">
            <v>10</v>
          </cell>
          <cell r="AZ630">
            <v>8</v>
          </cell>
          <cell r="BA630">
            <v>0</v>
          </cell>
          <cell r="BB630">
            <v>1.3568935971</v>
          </cell>
          <cell r="BC630">
            <v>0.93787329972</v>
          </cell>
          <cell r="BD630">
            <v>9.0015256016999992</v>
          </cell>
          <cell r="BE630" t="str">
            <v>Bovespa</v>
          </cell>
          <cell r="BF630" t="str">
            <v>-</v>
          </cell>
          <cell r="BG630">
            <v>0</v>
          </cell>
        </row>
        <row r="631">
          <cell r="G631" t="str">
            <v>IBXL</v>
          </cell>
          <cell r="H631" t="str">
            <v>-</v>
          </cell>
          <cell r="I631" t="str">
            <v>-</v>
          </cell>
          <cell r="J631" t="str">
            <v/>
          </cell>
          <cell r="K631">
            <v>100</v>
          </cell>
          <cell r="L631" t="str">
            <v>-</v>
          </cell>
          <cell r="M631" t="str">
            <v>-</v>
          </cell>
          <cell r="N631" t="str">
            <v>-</v>
          </cell>
          <cell r="O631" t="str">
            <v>-</v>
          </cell>
          <cell r="P631">
            <v>46041</v>
          </cell>
          <cell r="Q631" t="str">
            <v>-</v>
          </cell>
          <cell r="R631" t="str">
            <v>-</v>
          </cell>
          <cell r="S631" t="str">
            <v>-</v>
          </cell>
          <cell r="T631">
            <v>27671.73</v>
          </cell>
          <cell r="U631">
            <v>27783.22</v>
          </cell>
          <cell r="V631">
            <v>99.598714619999996</v>
          </cell>
          <cell r="W631">
            <v>46037</v>
          </cell>
          <cell r="X631">
            <v>20792.72</v>
          </cell>
          <cell r="Y631">
            <v>133.08374276999999</v>
          </cell>
          <cell r="Z631">
            <v>45681</v>
          </cell>
          <cell r="AA631" t="str">
            <v>-</v>
          </cell>
          <cell r="AB631" t="str">
            <v>-</v>
          </cell>
          <cell r="AC631" t="str">
            <v>-</v>
          </cell>
          <cell r="AD631" t="str">
            <v>-</v>
          </cell>
          <cell r="AE631" t="str">
            <v>-</v>
          </cell>
          <cell r="AF631" t="str">
            <v>-</v>
          </cell>
          <cell r="AG631">
            <v>0</v>
          </cell>
          <cell r="AH631">
            <v>0</v>
          </cell>
          <cell r="AI631">
            <v>0</v>
          </cell>
          <cell r="AJ631">
            <v>6.1799737523000001E-3</v>
          </cell>
          <cell r="AK631">
            <v>-0.10092631873000001</v>
          </cell>
          <cell r="AL631">
            <v>4.2674641792000001</v>
          </cell>
          <cell r="AM631">
            <v>15.211266432</v>
          </cell>
          <cell r="AN631">
            <v>33.126063510000002</v>
          </cell>
          <cell r="AO631">
            <v>2.6202690359999998</v>
          </cell>
          <cell r="AP631">
            <v>7.7548036435999999</v>
          </cell>
          <cell r="AQ631">
            <v>1.2947122121000001</v>
          </cell>
          <cell r="AR631">
            <v>27318.04</v>
          </cell>
          <cell r="AS631">
            <v>38.528277875999997</v>
          </cell>
          <cell r="AT631">
            <v>5.4863771681999998</v>
          </cell>
          <cell r="AU631">
            <v>2.6202690359999998</v>
          </cell>
          <cell r="AV631">
            <v>1.6118750233000001</v>
          </cell>
          <cell r="AW631">
            <v>6.2873728350000002</v>
          </cell>
          <cell r="AX631">
            <v>-3.9345623421</v>
          </cell>
          <cell r="AY631">
            <v>10</v>
          </cell>
          <cell r="AZ631">
            <v>6</v>
          </cell>
          <cell r="BA631">
            <v>0</v>
          </cell>
          <cell r="BB631">
            <v>1.2865277471000001</v>
          </cell>
          <cell r="BC631">
            <v>0.91215096593</v>
          </cell>
          <cell r="BD631">
            <v>8.1923027341000001</v>
          </cell>
          <cell r="BE631" t="str">
            <v>Bovespa</v>
          </cell>
          <cell r="BF631" t="str">
            <v>-</v>
          </cell>
          <cell r="BG631">
            <v>0</v>
          </cell>
        </row>
        <row r="632">
          <cell r="G632" t="str">
            <v>IBXX</v>
          </cell>
          <cell r="H632" t="str">
            <v>-</v>
          </cell>
          <cell r="I632" t="str">
            <v>-</v>
          </cell>
          <cell r="J632" t="str">
            <v/>
          </cell>
          <cell r="K632">
            <v>100</v>
          </cell>
          <cell r="L632" t="str">
            <v>-</v>
          </cell>
          <cell r="M632" t="str">
            <v>-</v>
          </cell>
          <cell r="N632" t="str">
            <v>-</v>
          </cell>
          <cell r="O632" t="str">
            <v>-</v>
          </cell>
          <cell r="P632">
            <v>46041</v>
          </cell>
          <cell r="Q632" t="str">
            <v>-</v>
          </cell>
          <cell r="R632" t="str">
            <v>-</v>
          </cell>
          <cell r="S632" t="str">
            <v>-</v>
          </cell>
          <cell r="T632">
            <v>69628.149999999994</v>
          </cell>
          <cell r="U632">
            <v>69954.75</v>
          </cell>
          <cell r="V632">
            <v>99.533126770999999</v>
          </cell>
          <cell r="W632">
            <v>46037</v>
          </cell>
          <cell r="X632">
            <v>51913.51</v>
          </cell>
          <cell r="Y632">
            <v>134.12337174000001</v>
          </cell>
          <cell r="Z632">
            <v>45681</v>
          </cell>
          <cell r="AA632" t="str">
            <v>-</v>
          </cell>
          <cell r="AB632" t="str">
            <v>-</v>
          </cell>
          <cell r="AC632" t="str">
            <v>-</v>
          </cell>
          <cell r="AD632" t="str">
            <v>-</v>
          </cell>
          <cell r="AE632" t="str">
            <v>-</v>
          </cell>
          <cell r="AF632" t="str">
            <v>-</v>
          </cell>
          <cell r="AG632">
            <v>0</v>
          </cell>
          <cell r="AH632">
            <v>0</v>
          </cell>
          <cell r="AI632">
            <v>0</v>
          </cell>
          <cell r="AJ632">
            <v>2.2036174049999999E-2</v>
          </cell>
          <cell r="AK632">
            <v>-8.5070118439000003E-2</v>
          </cell>
          <cell r="AL632">
            <v>4.1055269047999996</v>
          </cell>
          <cell r="AM632">
            <v>14.876099460000001</v>
          </cell>
          <cell r="AN632">
            <v>34.245635358000001</v>
          </cell>
          <cell r="AO632">
            <v>2.3677075771</v>
          </cell>
          <cell r="AP632">
            <v>8.8743754915000004</v>
          </cell>
          <cell r="AQ632">
            <v>1.0286536946</v>
          </cell>
          <cell r="AR632">
            <v>68919.210000000006</v>
          </cell>
          <cell r="AS632">
            <v>35.740353366999997</v>
          </cell>
          <cell r="AT632">
            <v>2.6984526588</v>
          </cell>
          <cell r="AU632">
            <v>2.3677075771</v>
          </cell>
          <cell r="AV632">
            <v>1.3593135644000001</v>
          </cell>
          <cell r="AW632">
            <v>6.4353134086999999</v>
          </cell>
          <cell r="AX632">
            <v>-4.1798069388999997</v>
          </cell>
          <cell r="AY632">
            <v>10</v>
          </cell>
          <cell r="AZ632">
            <v>8</v>
          </cell>
          <cell r="BA632">
            <v>0</v>
          </cell>
          <cell r="BB632">
            <v>1.348687875</v>
          </cell>
          <cell r="BC632">
            <v>0.93243973457999996</v>
          </cell>
          <cell r="BD632">
            <v>8.9813707442999995</v>
          </cell>
          <cell r="BE632" t="str">
            <v>Bovespa</v>
          </cell>
          <cell r="BF632" t="str">
            <v>-</v>
          </cell>
          <cell r="BG632">
            <v>0</v>
          </cell>
        </row>
        <row r="633">
          <cell r="G633" t="str">
            <v>ICO2</v>
          </cell>
          <cell r="H633" t="str">
            <v>-</v>
          </cell>
          <cell r="I633" t="str">
            <v>-</v>
          </cell>
          <cell r="J633" t="str">
            <v/>
          </cell>
          <cell r="K633">
            <v>100</v>
          </cell>
          <cell r="L633" t="str">
            <v>-</v>
          </cell>
          <cell r="M633" t="str">
            <v>-</v>
          </cell>
          <cell r="N633" t="str">
            <v>-</v>
          </cell>
          <cell r="O633" t="str">
            <v>-</v>
          </cell>
          <cell r="P633">
            <v>46041</v>
          </cell>
          <cell r="Q633" t="str">
            <v>-</v>
          </cell>
          <cell r="R633" t="str">
            <v>-</v>
          </cell>
          <cell r="S633" t="str">
            <v>-</v>
          </cell>
          <cell r="T633">
            <v>3115.82</v>
          </cell>
          <cell r="U633">
            <v>3198.39</v>
          </cell>
          <cell r="V633">
            <v>97.418388626999999</v>
          </cell>
          <cell r="W633">
            <v>45995</v>
          </cell>
          <cell r="X633">
            <v>2215.69</v>
          </cell>
          <cell r="Y633">
            <v>140.62526797999999</v>
          </cell>
          <cell r="Z633">
            <v>45678</v>
          </cell>
          <cell r="AA633" t="str">
            <v>-</v>
          </cell>
          <cell r="AB633" t="str">
            <v>-</v>
          </cell>
          <cell r="AC633" t="str">
            <v>-</v>
          </cell>
          <cell r="AD633" t="str">
            <v>-</v>
          </cell>
          <cell r="AE633" t="str">
            <v>-</v>
          </cell>
          <cell r="AF633" t="str">
            <v>-</v>
          </cell>
          <cell r="AG633">
            <v>0</v>
          </cell>
          <cell r="AH633">
            <v>0</v>
          </cell>
          <cell r="AI633">
            <v>0</v>
          </cell>
          <cell r="AJ633">
            <v>-0.34701455542999998</v>
          </cell>
          <cell r="AK633">
            <v>-0.45412084792000001</v>
          </cell>
          <cell r="AL633">
            <v>4.4669230433999996</v>
          </cell>
          <cell r="AM633">
            <v>13.207039879</v>
          </cell>
          <cell r="AN633">
            <v>42.378906964000002</v>
          </cell>
          <cell r="AO633">
            <v>2.3863038906999998</v>
          </cell>
          <cell r="AP633">
            <v>17.007647097</v>
          </cell>
          <cell r="AQ633">
            <v>0.16169526078999999</v>
          </cell>
          <cell r="AR633">
            <v>3110.79</v>
          </cell>
          <cell r="AS633">
            <v>23.242135739999998</v>
          </cell>
          <cell r="AT633">
            <v>-9.7997649677999998</v>
          </cell>
          <cell r="AU633">
            <v>2.3863038906999998</v>
          </cell>
          <cell r="AV633">
            <v>1.3779098779000001</v>
          </cell>
          <cell r="AW633">
            <v>11.16745774</v>
          </cell>
          <cell r="AX633">
            <v>-7.9200935904999996</v>
          </cell>
          <cell r="AY633">
            <v>9</v>
          </cell>
          <cell r="AZ633">
            <v>8</v>
          </cell>
          <cell r="BA633">
            <v>0</v>
          </cell>
          <cell r="BB633">
            <v>1.3986587014</v>
          </cell>
          <cell r="BC633">
            <v>1.039504089</v>
          </cell>
          <cell r="BD633">
            <v>14.944648021000001</v>
          </cell>
          <cell r="BE633" t="str">
            <v>Bovespa</v>
          </cell>
          <cell r="BF633" t="str">
            <v>-</v>
          </cell>
          <cell r="BG633">
            <v>0</v>
          </cell>
        </row>
        <row r="634">
          <cell r="G634" t="str">
            <v>ICON</v>
          </cell>
          <cell r="H634" t="str">
            <v>-</v>
          </cell>
          <cell r="I634" t="str">
            <v>-</v>
          </cell>
          <cell r="J634" t="str">
            <v/>
          </cell>
          <cell r="K634">
            <v>100</v>
          </cell>
          <cell r="L634" t="str">
            <v>-</v>
          </cell>
          <cell r="M634" t="str">
            <v>-</v>
          </cell>
          <cell r="N634" t="str">
            <v>-</v>
          </cell>
          <cell r="O634" t="str">
            <v>-</v>
          </cell>
          <cell r="P634">
            <v>46041</v>
          </cell>
          <cell r="Q634" t="str">
            <v>-</v>
          </cell>
          <cell r="R634" t="str">
            <v>-</v>
          </cell>
          <cell r="S634" t="str">
            <v>-</v>
          </cell>
          <cell r="T634">
            <v>3073.9</v>
          </cell>
          <cell r="U634">
            <v>3297.92</v>
          </cell>
          <cell r="V634">
            <v>93.207233650000006</v>
          </cell>
          <cell r="W634">
            <v>45995</v>
          </cell>
          <cell r="X634">
            <v>2340.66</v>
          </cell>
          <cell r="Y634">
            <v>131.32620714000001</v>
          </cell>
          <cell r="Z634">
            <v>45716</v>
          </cell>
          <cell r="AA634" t="str">
            <v>-</v>
          </cell>
          <cell r="AB634" t="str">
            <v>-</v>
          </cell>
          <cell r="AC634" t="str">
            <v>-</v>
          </cell>
          <cell r="AD634" t="str">
            <v>-</v>
          </cell>
          <cell r="AE634" t="str">
            <v>-</v>
          </cell>
          <cell r="AF634" t="str">
            <v>-</v>
          </cell>
          <cell r="AG634">
            <v>0</v>
          </cell>
          <cell r="AH634">
            <v>0</v>
          </cell>
          <cell r="AI634">
            <v>0</v>
          </cell>
          <cell r="AJ634">
            <v>-0.20971574749999999</v>
          </cell>
          <cell r="AK634">
            <v>-0.31682203999000003</v>
          </cell>
          <cell r="AL634">
            <v>0.70469369894</v>
          </cell>
          <cell r="AM634">
            <v>8.1289287711</v>
          </cell>
          <cell r="AN634">
            <v>29.213553993000001</v>
          </cell>
          <cell r="AO634">
            <v>-1.2211189305000001</v>
          </cell>
          <cell r="AP634">
            <v>3.8422941258000001</v>
          </cell>
          <cell r="AQ634">
            <v>-1.7251411508000001</v>
          </cell>
          <cell r="AR634">
            <v>3127.86</v>
          </cell>
          <cell r="AS634">
            <v>-43.240318780000003</v>
          </cell>
          <cell r="AT634">
            <v>-76.282219488999999</v>
          </cell>
          <cell r="AU634">
            <v>-1.2211189305000001</v>
          </cell>
          <cell r="AV634">
            <v>-2.2295129433</v>
          </cell>
          <cell r="AW634">
            <v>12.674619935999999</v>
          </cell>
          <cell r="AX634">
            <v>-8.8293184291000006</v>
          </cell>
          <cell r="AY634">
            <v>7</v>
          </cell>
          <cell r="AZ634">
            <v>6</v>
          </cell>
          <cell r="BA634">
            <v>0</v>
          </cell>
          <cell r="BB634">
            <v>0.75215419499000002</v>
          </cell>
          <cell r="BC634">
            <v>1.1364382902000001</v>
          </cell>
          <cell r="BD634">
            <v>1.3960074512</v>
          </cell>
          <cell r="BE634" t="str">
            <v>Bovespa</v>
          </cell>
          <cell r="BF634" t="str">
            <v>-</v>
          </cell>
          <cell r="BG634">
            <v>0</v>
          </cell>
        </row>
        <row r="635">
          <cell r="G635" t="str">
            <v>IDVR</v>
          </cell>
          <cell r="H635" t="str">
            <v/>
          </cell>
          <cell r="I635" t="str">
            <v>-</v>
          </cell>
          <cell r="J635" t="str">
            <v/>
          </cell>
          <cell r="K635">
            <v>100</v>
          </cell>
          <cell r="L635" t="str">
            <v>-</v>
          </cell>
          <cell r="M635" t="str">
            <v>-</v>
          </cell>
          <cell r="N635" t="str">
            <v>-</v>
          </cell>
          <cell r="O635" t="str">
            <v>-</v>
          </cell>
          <cell r="P635">
            <v>46041</v>
          </cell>
          <cell r="Q635" t="str">
            <v>-</v>
          </cell>
          <cell r="R635" t="str">
            <v>-</v>
          </cell>
          <cell r="S635" t="str">
            <v>-</v>
          </cell>
          <cell r="T635">
            <v>1436.42</v>
          </cell>
          <cell r="U635">
            <v>1506.74</v>
          </cell>
          <cell r="V635">
            <v>95.332970519</v>
          </cell>
          <cell r="W635">
            <v>45995</v>
          </cell>
          <cell r="X635">
            <v>1128.25</v>
          </cell>
          <cell r="Y635">
            <v>127.31398183</v>
          </cell>
          <cell r="Z635">
            <v>45680</v>
          </cell>
          <cell r="AA635" t="str">
            <v>-</v>
          </cell>
          <cell r="AB635" t="str">
            <v>-</v>
          </cell>
          <cell r="AC635" t="str">
            <v>-</v>
          </cell>
          <cell r="AD635" t="str">
            <v>-</v>
          </cell>
          <cell r="AE635" t="str">
            <v>-</v>
          </cell>
          <cell r="AF635" t="str">
            <v>-</v>
          </cell>
          <cell r="AG635">
            <v>0</v>
          </cell>
          <cell r="AH635">
            <v>0</v>
          </cell>
          <cell r="AI635">
            <v>0</v>
          </cell>
          <cell r="AJ635">
            <v>2.3675561170000001E-2</v>
          </cell>
          <cell r="AK635">
            <v>-8.3430731320000007E-2</v>
          </cell>
          <cell r="AL635">
            <v>2.1839342116</v>
          </cell>
          <cell r="AM635">
            <v>7.9187390121999996</v>
          </cell>
          <cell r="AN635">
            <v>27.904616042000001</v>
          </cell>
          <cell r="AO635">
            <v>0.33948978726000001</v>
          </cell>
          <cell r="AP635">
            <v>2.5333561752999998</v>
          </cell>
          <cell r="AQ635">
            <v>-0.71332789585</v>
          </cell>
          <cell r="AR635">
            <v>1446.74</v>
          </cell>
          <cell r="AS635">
            <v>6.0080737411999996</v>
          </cell>
          <cell r="AT635">
            <v>-27.033826967</v>
          </cell>
          <cell r="AU635">
            <v>0.33948978726000001</v>
          </cell>
          <cell r="AV635">
            <v>-0.66890422548999995</v>
          </cell>
          <cell r="AW635">
            <v>7.9941562224</v>
          </cell>
          <cell r="AX635">
            <v>-7.1856026492999998</v>
          </cell>
          <cell r="AY635">
            <v>8</v>
          </cell>
          <cell r="AZ635">
            <v>6</v>
          </cell>
          <cell r="BA635">
            <v>0</v>
          </cell>
          <cell r="BB635">
            <v>0.81993674096000002</v>
          </cell>
          <cell r="BC635">
            <v>0.99143517764</v>
          </cell>
          <cell r="BD635">
            <v>1.5000693350000001</v>
          </cell>
          <cell r="BE635" t="str">
            <v>Bovespa</v>
          </cell>
          <cell r="BF635" t="str">
            <v>-</v>
          </cell>
          <cell r="BG635">
            <v>0</v>
          </cell>
        </row>
        <row r="636">
          <cell r="G636" t="str">
            <v>IEEX</v>
          </cell>
          <cell r="H636" t="str">
            <v>-</v>
          </cell>
          <cell r="I636" t="str">
            <v>-</v>
          </cell>
          <cell r="J636" t="str">
            <v/>
          </cell>
          <cell r="K636">
            <v>100</v>
          </cell>
          <cell r="L636" t="str">
            <v>-</v>
          </cell>
          <cell r="M636" t="str">
            <v>-</v>
          </cell>
          <cell r="N636" t="str">
            <v>-</v>
          </cell>
          <cell r="O636" t="str">
            <v>-</v>
          </cell>
          <cell r="P636">
            <v>46041</v>
          </cell>
          <cell r="Q636" t="str">
            <v>-</v>
          </cell>
          <cell r="R636" t="str">
            <v>-</v>
          </cell>
          <cell r="S636" t="str">
            <v>-</v>
          </cell>
          <cell r="T636">
            <v>120961.93</v>
          </cell>
          <cell r="U636">
            <v>125752.4</v>
          </cell>
          <cell r="V636">
            <v>96.190553817999998</v>
          </cell>
          <cell r="W636">
            <v>45995</v>
          </cell>
          <cell r="X636">
            <v>77540.66</v>
          </cell>
          <cell r="Y636">
            <v>155.99806605000001</v>
          </cell>
          <cell r="Z636">
            <v>45681</v>
          </cell>
          <cell r="AA636" t="str">
            <v>-</v>
          </cell>
          <cell r="AB636" t="str">
            <v>-</v>
          </cell>
          <cell r="AC636" t="str">
            <v>-</v>
          </cell>
          <cell r="AD636" t="str">
            <v>-</v>
          </cell>
          <cell r="AE636" t="str">
            <v>-</v>
          </cell>
          <cell r="AF636" t="str">
            <v>-</v>
          </cell>
          <cell r="AG636">
            <v>0</v>
          </cell>
          <cell r="AH636">
            <v>0</v>
          </cell>
          <cell r="AI636">
            <v>0</v>
          </cell>
          <cell r="AJ636">
            <v>-0.11182738526</v>
          </cell>
          <cell r="AK636">
            <v>-0.21893367775</v>
          </cell>
          <cell r="AL636">
            <v>0.26612871733999999</v>
          </cell>
          <cell r="AM636">
            <v>11.105556126</v>
          </cell>
          <cell r="AN636">
            <v>56.199790497000002</v>
          </cell>
          <cell r="AO636">
            <v>-1.7014895125</v>
          </cell>
          <cell r="AP636">
            <v>30.828530629999999</v>
          </cell>
          <cell r="AQ636">
            <v>-1.6508906241000001</v>
          </cell>
          <cell r="AR636">
            <v>122992.4</v>
          </cell>
          <cell r="AS636">
            <v>47.096471905999998</v>
          </cell>
          <cell r="AT636">
            <v>14.054571197</v>
          </cell>
          <cell r="AU636">
            <v>-1.7014895125</v>
          </cell>
          <cell r="AV636">
            <v>-2.7098835252</v>
          </cell>
          <cell r="AW636">
            <v>12.688882366</v>
          </cell>
          <cell r="AX636">
            <v>-4.5813401132999996</v>
          </cell>
          <cell r="AY636">
            <v>10</v>
          </cell>
          <cell r="AZ636">
            <v>7</v>
          </cell>
          <cell r="BA636">
            <v>0</v>
          </cell>
          <cell r="BB636">
            <v>2.7031048640000002</v>
          </cell>
          <cell r="BC636">
            <v>0.71442255077000005</v>
          </cell>
          <cell r="BD636">
            <v>34.009114908000001</v>
          </cell>
          <cell r="BE636" t="str">
            <v>Bovespa</v>
          </cell>
          <cell r="BF636" t="str">
            <v>-</v>
          </cell>
          <cell r="BG636">
            <v>0</v>
          </cell>
        </row>
        <row r="637">
          <cell r="G637" t="str">
            <v>IFNC</v>
          </cell>
          <cell r="H637" t="str">
            <v>-</v>
          </cell>
          <cell r="I637" t="str">
            <v>-</v>
          </cell>
          <cell r="J637" t="str">
            <v/>
          </cell>
          <cell r="K637">
            <v>100</v>
          </cell>
          <cell r="L637" t="str">
            <v>-</v>
          </cell>
          <cell r="M637" t="str">
            <v>-</v>
          </cell>
          <cell r="N637" t="str">
            <v>-</v>
          </cell>
          <cell r="O637" t="str">
            <v>-</v>
          </cell>
          <cell r="P637">
            <v>46041</v>
          </cell>
          <cell r="Q637" t="str">
            <v>-</v>
          </cell>
          <cell r="R637" t="str">
            <v>-</v>
          </cell>
          <cell r="S637" t="str">
            <v>-</v>
          </cell>
          <cell r="T637">
            <v>17789.580000000002</v>
          </cell>
          <cell r="U637">
            <v>17961.95</v>
          </cell>
          <cell r="V637">
            <v>99.040360316999994</v>
          </cell>
          <cell r="W637">
            <v>45995</v>
          </cell>
          <cell r="X637">
            <v>12454.28</v>
          </cell>
          <cell r="Y637">
            <v>142.83908825</v>
          </cell>
          <cell r="Z637">
            <v>45678</v>
          </cell>
          <cell r="AA637" t="str">
            <v>-</v>
          </cell>
          <cell r="AB637" t="str">
            <v>-</v>
          </cell>
          <cell r="AC637" t="str">
            <v>-</v>
          </cell>
          <cell r="AD637" t="str">
            <v>-</v>
          </cell>
          <cell r="AE637" t="str">
            <v>-</v>
          </cell>
          <cell r="AF637" t="str">
            <v>-</v>
          </cell>
          <cell r="AG637">
            <v>0</v>
          </cell>
          <cell r="AH637">
            <v>0</v>
          </cell>
          <cell r="AI637">
            <v>0</v>
          </cell>
          <cell r="AJ637">
            <v>-5.677158515E-3</v>
          </cell>
          <cell r="AK637">
            <v>-0.11278345100000001</v>
          </cell>
          <cell r="AL637">
            <v>4.9259750120000003</v>
          </cell>
          <cell r="AM637">
            <v>13.814123521000001</v>
          </cell>
          <cell r="AN637">
            <v>44.000058281000001</v>
          </cell>
          <cell r="AO637">
            <v>2.8535450042999999</v>
          </cell>
          <cell r="AP637">
            <v>18.628798413999998</v>
          </cell>
          <cell r="AQ637">
            <v>1.1481927082000001</v>
          </cell>
          <cell r="AR637">
            <v>17587.64</v>
          </cell>
          <cell r="AS637">
            <v>47.593276756000002</v>
          </cell>
          <cell r="AT637">
            <v>14.551376047</v>
          </cell>
          <cell r="AU637">
            <v>2.8535450042999999</v>
          </cell>
          <cell r="AV637">
            <v>1.8451509914999999</v>
          </cell>
          <cell r="AW637">
            <v>9.2744056945000004</v>
          </cell>
          <cell r="AX637">
            <v>-7.9083056010000004</v>
          </cell>
          <cell r="AY637">
            <v>9</v>
          </cell>
          <cell r="AZ637">
            <v>9</v>
          </cell>
          <cell r="BA637">
            <v>0</v>
          </cell>
          <cell r="BB637">
            <v>1.4138530591</v>
          </cell>
          <cell r="BC637">
            <v>1.0811422544</v>
          </cell>
          <cell r="BD637">
            <v>16.724584963000002</v>
          </cell>
          <cell r="BE637" t="str">
            <v>Bovespa</v>
          </cell>
          <cell r="BF637" t="str">
            <v>-</v>
          </cell>
          <cell r="BG637">
            <v>0</v>
          </cell>
        </row>
        <row r="638">
          <cell r="G638" t="str">
            <v>IGNM</v>
          </cell>
          <cell r="H638" t="str">
            <v>-</v>
          </cell>
          <cell r="I638" t="str">
            <v>-</v>
          </cell>
          <cell r="J638" t="str">
            <v/>
          </cell>
          <cell r="K638">
            <v>100</v>
          </cell>
          <cell r="L638" t="str">
            <v>-</v>
          </cell>
          <cell r="M638" t="str">
            <v>-</v>
          </cell>
          <cell r="N638" t="str">
            <v>-</v>
          </cell>
          <cell r="O638" t="str">
            <v>-</v>
          </cell>
          <cell r="P638">
            <v>46041</v>
          </cell>
          <cell r="Q638" t="str">
            <v>-</v>
          </cell>
          <cell r="R638" t="str">
            <v>-</v>
          </cell>
          <cell r="S638" t="str">
            <v>-</v>
          </cell>
          <cell r="T638">
            <v>4629.2</v>
          </cell>
          <cell r="U638">
            <v>4656.41</v>
          </cell>
          <cell r="V638">
            <v>99.415644240999995</v>
          </cell>
          <cell r="W638">
            <v>46037</v>
          </cell>
          <cell r="X638">
            <v>3492.36</v>
          </cell>
          <cell r="Y638">
            <v>132.55219966000001</v>
          </cell>
          <cell r="Z638">
            <v>45716</v>
          </cell>
          <cell r="AA638" t="str">
            <v>-</v>
          </cell>
          <cell r="AB638" t="str">
            <v>-</v>
          </cell>
          <cell r="AC638" t="str">
            <v>-</v>
          </cell>
          <cell r="AD638" t="str">
            <v>-</v>
          </cell>
          <cell r="AE638" t="str">
            <v>-</v>
          </cell>
          <cell r="AF638" t="str">
            <v>-</v>
          </cell>
          <cell r="AG638">
            <v>0</v>
          </cell>
          <cell r="AH638">
            <v>0</v>
          </cell>
          <cell r="AI638">
            <v>0</v>
          </cell>
          <cell r="AJ638">
            <v>-0.11608387376</v>
          </cell>
          <cell r="AK638">
            <v>-0.22319016624999999</v>
          </cell>
          <cell r="AL638">
            <v>3.6937481802000001</v>
          </cell>
          <cell r="AM638">
            <v>15.341299819</v>
          </cell>
          <cell r="AN638">
            <v>32.670724857000003</v>
          </cell>
          <cell r="AO638">
            <v>2.0078976130999999</v>
          </cell>
          <cell r="AP638">
            <v>7.2994649901999997</v>
          </cell>
          <cell r="AQ638">
            <v>0.18091948641</v>
          </cell>
          <cell r="AR638">
            <v>4620.84</v>
          </cell>
          <cell r="AS638">
            <v>4.4110582074</v>
          </cell>
          <cell r="AT638">
            <v>-28.630842501</v>
          </cell>
          <cell r="AU638">
            <v>2.0078976130999999</v>
          </cell>
          <cell r="AV638">
            <v>0.99950360035999997</v>
          </cell>
          <cell r="AW638">
            <v>6.2211324474999996</v>
          </cell>
          <cell r="AX638">
            <v>-5.5460733669</v>
          </cell>
          <cell r="AY638">
            <v>10</v>
          </cell>
          <cell r="AZ638">
            <v>6</v>
          </cell>
          <cell r="BA638">
            <v>0</v>
          </cell>
          <cell r="BB638">
            <v>1.1775470257</v>
          </cell>
          <cell r="BC638">
            <v>0.98389576739999995</v>
          </cell>
          <cell r="BD638">
            <v>6.1789816167999998</v>
          </cell>
          <cell r="BE638" t="str">
            <v>Bovespa</v>
          </cell>
          <cell r="BF638" t="str">
            <v>-</v>
          </cell>
          <cell r="BG638">
            <v>0</v>
          </cell>
        </row>
        <row r="639">
          <cell r="G639" t="str">
            <v>IGCT</v>
          </cell>
          <cell r="H639" t="str">
            <v>-</v>
          </cell>
          <cell r="I639" t="str">
            <v>-</v>
          </cell>
          <cell r="J639" t="str">
            <v/>
          </cell>
          <cell r="K639">
            <v>100</v>
          </cell>
          <cell r="L639" t="str">
            <v>-</v>
          </cell>
          <cell r="M639" t="str">
            <v>-</v>
          </cell>
          <cell r="N639" t="str">
            <v>-</v>
          </cell>
          <cell r="O639" t="str">
            <v>-</v>
          </cell>
          <cell r="P639">
            <v>46041</v>
          </cell>
          <cell r="Q639" t="str">
            <v>-</v>
          </cell>
          <cell r="R639" t="str">
            <v>-</v>
          </cell>
          <cell r="S639" t="str">
            <v>-</v>
          </cell>
          <cell r="T639">
            <v>7379.11</v>
          </cell>
          <cell r="U639">
            <v>7416.21</v>
          </cell>
          <cell r="V639">
            <v>99.499744479</v>
          </cell>
          <cell r="W639">
            <v>46037</v>
          </cell>
          <cell r="X639">
            <v>5500.99</v>
          </cell>
          <cell r="Y639">
            <v>134.14149090000001</v>
          </cell>
          <cell r="Z639">
            <v>45680</v>
          </cell>
          <cell r="AA639" t="str">
            <v>-</v>
          </cell>
          <cell r="AB639" t="str">
            <v>-</v>
          </cell>
          <cell r="AC639" t="str">
            <v>-</v>
          </cell>
          <cell r="AD639" t="str">
            <v>-</v>
          </cell>
          <cell r="AE639" t="str">
            <v>-</v>
          </cell>
          <cell r="AF639" t="str">
            <v>-</v>
          </cell>
          <cell r="AG639">
            <v>0</v>
          </cell>
          <cell r="AH639">
            <v>0</v>
          </cell>
          <cell r="AI639">
            <v>0</v>
          </cell>
          <cell r="AJ639">
            <v>1.4638053835E-2</v>
          </cell>
          <cell r="AK639">
            <v>-9.2468238654000001E-2</v>
          </cell>
          <cell r="AL639">
            <v>4.0461637161999997</v>
          </cell>
          <cell r="AM639">
            <v>14.875171049</v>
          </cell>
          <cell r="AN639">
            <v>34.286005455999998</v>
          </cell>
          <cell r="AO639">
            <v>2.3429373467999999</v>
          </cell>
          <cell r="AP639">
            <v>8.9147455888000007</v>
          </cell>
          <cell r="AQ639">
            <v>0.98216314000000005</v>
          </cell>
          <cell r="AR639">
            <v>7307.34</v>
          </cell>
          <cell r="AS639">
            <v>36.318225063</v>
          </cell>
          <cell r="AT639">
            <v>3.2763243548999998</v>
          </cell>
          <cell r="AU639">
            <v>2.3429373467999999</v>
          </cell>
          <cell r="AV639">
            <v>1.3345433340999999</v>
          </cell>
          <cell r="AW639">
            <v>6.3611841329000001</v>
          </cell>
          <cell r="AX639">
            <v>-4.2386416847000001</v>
          </cell>
          <cell r="AY639">
            <v>10</v>
          </cell>
          <cell r="AZ639">
            <v>8</v>
          </cell>
          <cell r="BA639">
            <v>0</v>
          </cell>
          <cell r="BB639">
            <v>1.3324170280000001</v>
          </cell>
          <cell r="BC639">
            <v>0.93396698520999999</v>
          </cell>
          <cell r="BD639">
            <v>8.9469108382000009</v>
          </cell>
          <cell r="BE639" t="str">
            <v>Bovespa</v>
          </cell>
          <cell r="BF639" t="str">
            <v>-</v>
          </cell>
          <cell r="BG639">
            <v>0</v>
          </cell>
        </row>
        <row r="640">
          <cell r="G640" t="str">
            <v>IGCX</v>
          </cell>
          <cell r="H640" t="str">
            <v>-</v>
          </cell>
          <cell r="I640" t="str">
            <v>-</v>
          </cell>
          <cell r="J640" t="str">
            <v/>
          </cell>
          <cell r="K640">
            <v>100</v>
          </cell>
          <cell r="L640" t="str">
            <v>-</v>
          </cell>
          <cell r="M640" t="str">
            <v>-</v>
          </cell>
          <cell r="N640" t="str">
            <v>-</v>
          </cell>
          <cell r="O640" t="str">
            <v>-</v>
          </cell>
          <cell r="P640">
            <v>46041</v>
          </cell>
          <cell r="Q640" t="str">
            <v>-</v>
          </cell>
          <cell r="R640" t="str">
            <v>-</v>
          </cell>
          <cell r="S640" t="str">
            <v>-</v>
          </cell>
          <cell r="T640">
            <v>25261.51</v>
          </cell>
          <cell r="U640">
            <v>25384.62</v>
          </cell>
          <cell r="V640">
            <v>99.515021300000001</v>
          </cell>
          <cell r="W640">
            <v>46037</v>
          </cell>
          <cell r="X640">
            <v>19083.060000000001</v>
          </cell>
          <cell r="Y640">
            <v>132.37662094000001</v>
          </cell>
          <cell r="Z640">
            <v>45721</v>
          </cell>
          <cell r="AA640" t="str">
            <v>-</v>
          </cell>
          <cell r="AB640" t="str">
            <v>-</v>
          </cell>
          <cell r="AC640" t="str">
            <v>-</v>
          </cell>
          <cell r="AD640" t="str">
            <v>-</v>
          </cell>
          <cell r="AE640" t="str">
            <v>-</v>
          </cell>
          <cell r="AF640" t="str">
            <v>-</v>
          </cell>
          <cell r="AG640">
            <v>0</v>
          </cell>
          <cell r="AH640">
            <v>0</v>
          </cell>
          <cell r="AI640">
            <v>0</v>
          </cell>
          <cell r="AJ640">
            <v>-1.5515271297E-2</v>
          </cell>
          <cell r="AK640">
            <v>-0.12262156378</v>
          </cell>
          <cell r="AL640">
            <v>4.0423772302999996</v>
          </cell>
          <cell r="AM640">
            <v>14.929422266</v>
          </cell>
          <cell r="AN640">
            <v>32.345065726000001</v>
          </cell>
          <cell r="AO640">
            <v>2.2965125695999999</v>
          </cell>
          <cell r="AP640">
            <v>6.9738058587999996</v>
          </cell>
          <cell r="AQ640">
            <v>0.85187996065000005</v>
          </cell>
          <cell r="AR640">
            <v>25048.13</v>
          </cell>
          <cell r="AS640">
            <v>28.807970319999999</v>
          </cell>
          <cell r="AT640">
            <v>-4.2339303882000001</v>
          </cell>
          <cell r="AU640">
            <v>2.2965125695999999</v>
          </cell>
          <cell r="AV640">
            <v>1.2881185568</v>
          </cell>
          <cell r="AW640">
            <v>6.0973973472000003</v>
          </cell>
          <cell r="AX640">
            <v>-4.3973709814999999</v>
          </cell>
          <cell r="AY640">
            <v>10</v>
          </cell>
          <cell r="AZ640">
            <v>7</v>
          </cell>
          <cell r="BA640">
            <v>0</v>
          </cell>
          <cell r="BB640">
            <v>1.2188426211000001</v>
          </cell>
          <cell r="BC640">
            <v>0.96193559494000003</v>
          </cell>
          <cell r="BD640">
            <v>6.4755005643999999</v>
          </cell>
          <cell r="BE640" t="str">
            <v>Bovespa</v>
          </cell>
          <cell r="BF640" t="str">
            <v>-</v>
          </cell>
          <cell r="BG640">
            <v>0</v>
          </cell>
        </row>
        <row r="641">
          <cell r="G641" t="str">
            <v>GPTW</v>
          </cell>
          <cell r="H641" t="str">
            <v/>
          </cell>
          <cell r="I641" t="str">
            <v>-</v>
          </cell>
          <cell r="J641" t="str">
            <v/>
          </cell>
          <cell r="K641">
            <v>100</v>
          </cell>
          <cell r="L641" t="str">
            <v>-</v>
          </cell>
          <cell r="M641" t="str">
            <v>-</v>
          </cell>
          <cell r="N641" t="str">
            <v>-</v>
          </cell>
          <cell r="O641" t="str">
            <v>-</v>
          </cell>
          <cell r="P641">
            <v>46041</v>
          </cell>
          <cell r="Q641" t="str">
            <v>-</v>
          </cell>
          <cell r="R641" t="str">
            <v>-</v>
          </cell>
          <cell r="S641" t="str">
            <v>-</v>
          </cell>
          <cell r="T641">
            <v>1379.36</v>
          </cell>
          <cell r="U641">
            <v>1434.45</v>
          </cell>
          <cell r="V641">
            <v>96.159503642000004</v>
          </cell>
          <cell r="W641">
            <v>45995</v>
          </cell>
          <cell r="X641">
            <v>968.71</v>
          </cell>
          <cell r="Y641">
            <v>142.39142777000001</v>
          </cell>
          <cell r="Z641">
            <v>45678</v>
          </cell>
          <cell r="AA641" t="str">
            <v>-</v>
          </cell>
          <cell r="AB641" t="str">
            <v>-</v>
          </cell>
          <cell r="AC641" t="str">
            <v>-</v>
          </cell>
          <cell r="AD641" t="str">
            <v>-</v>
          </cell>
          <cell r="AE641" t="str">
            <v>-</v>
          </cell>
          <cell r="AF641" t="str">
            <v>-</v>
          </cell>
          <cell r="AG641">
            <v>0</v>
          </cell>
          <cell r="AH641">
            <v>0</v>
          </cell>
          <cell r="AI641">
            <v>0</v>
          </cell>
          <cell r="AJ641">
            <v>0.35942433896999998</v>
          </cell>
          <cell r="AK641">
            <v>0.25231804648</v>
          </cell>
          <cell r="AL641">
            <v>1.9286759381</v>
          </cell>
          <cell r="AM641">
            <v>8.3440025762999994</v>
          </cell>
          <cell r="AN641">
            <v>44.079552102000001</v>
          </cell>
          <cell r="AO641">
            <v>0.24928593757</v>
          </cell>
          <cell r="AP641">
            <v>18.708292234999998</v>
          </cell>
          <cell r="AQ641">
            <v>-0.89167031911000005</v>
          </cell>
          <cell r="AR641">
            <v>1391.77</v>
          </cell>
          <cell r="AS641">
            <v>-10.234734451</v>
          </cell>
          <cell r="AT641">
            <v>-43.276635159999998</v>
          </cell>
          <cell r="AU641">
            <v>0.24928593757</v>
          </cell>
          <cell r="AV641">
            <v>-0.75910807518000001</v>
          </cell>
          <cell r="AW641">
            <v>11.383706590999999</v>
          </cell>
          <cell r="AX641">
            <v>-6.0223417068999998</v>
          </cell>
          <cell r="AY641">
            <v>9</v>
          </cell>
          <cell r="AZ641">
            <v>7</v>
          </cell>
          <cell r="BA641">
            <v>0</v>
          </cell>
          <cell r="BB641">
            <v>1.6155271145000001</v>
          </cell>
          <cell r="BC641">
            <v>1.3403331666</v>
          </cell>
          <cell r="BD641">
            <v>11.302650472</v>
          </cell>
          <cell r="BE641" t="str">
            <v>Bovespa</v>
          </cell>
          <cell r="BF641" t="str">
            <v>-</v>
          </cell>
          <cell r="BG641">
            <v>0</v>
          </cell>
        </row>
        <row r="642">
          <cell r="G642" t="str">
            <v>IMAT</v>
          </cell>
          <cell r="H642" t="str">
            <v>-</v>
          </cell>
          <cell r="I642" t="str">
            <v>-</v>
          </cell>
          <cell r="J642" t="str">
            <v/>
          </cell>
          <cell r="K642">
            <v>100</v>
          </cell>
          <cell r="L642" t="str">
            <v>-</v>
          </cell>
          <cell r="M642" t="str">
            <v>-</v>
          </cell>
          <cell r="N642" t="str">
            <v>-</v>
          </cell>
          <cell r="O642" t="str">
            <v>-</v>
          </cell>
          <cell r="P642">
            <v>46041</v>
          </cell>
          <cell r="Q642" t="str">
            <v>-</v>
          </cell>
          <cell r="R642" t="str">
            <v>-</v>
          </cell>
          <cell r="S642" t="str">
            <v>-</v>
          </cell>
          <cell r="T642">
            <v>6485.94</v>
          </cell>
          <cell r="U642">
            <v>6606.7</v>
          </cell>
          <cell r="V642">
            <v>98.172158565999993</v>
          </cell>
          <cell r="W642">
            <v>46036</v>
          </cell>
          <cell r="X642">
            <v>4769.09</v>
          </cell>
          <cell r="Y642">
            <v>135.99953031000001</v>
          </cell>
          <cell r="Z642">
            <v>45755</v>
          </cell>
          <cell r="AA642" t="str">
            <v>-</v>
          </cell>
          <cell r="AB642" t="str">
            <v>-</v>
          </cell>
          <cell r="AC642" t="str">
            <v>-</v>
          </cell>
          <cell r="AD642" t="str">
            <v>-</v>
          </cell>
          <cell r="AE642" t="str">
            <v>-</v>
          </cell>
          <cell r="AF642" t="str">
            <v>-</v>
          </cell>
          <cell r="AG642">
            <v>0</v>
          </cell>
          <cell r="AH642">
            <v>0</v>
          </cell>
          <cell r="AI642">
            <v>0</v>
          </cell>
          <cell r="AJ642">
            <v>-0.19035718524</v>
          </cell>
          <cell r="AK642">
            <v>-0.29746347772999998</v>
          </cell>
          <cell r="AL642">
            <v>6.0860178118999997</v>
          </cell>
          <cell r="AM642">
            <v>21.177936668000001</v>
          </cell>
          <cell r="AN642">
            <v>19.742346647000002</v>
          </cell>
          <cell r="AO642">
            <v>5.1376236018999997</v>
          </cell>
          <cell r="AP642">
            <v>-5.6289132201000003</v>
          </cell>
          <cell r="AQ642">
            <v>1.3038738234</v>
          </cell>
          <cell r="AR642">
            <v>6402.46</v>
          </cell>
          <cell r="AS642">
            <v>10.864136332999999</v>
          </cell>
          <cell r="AT642">
            <v>-22.177764373999999</v>
          </cell>
          <cell r="AU642">
            <v>5.1376236018999997</v>
          </cell>
          <cell r="AV642">
            <v>4.1292295891000004</v>
          </cell>
          <cell r="AW642">
            <v>9.0318452875999995</v>
          </cell>
          <cell r="AX642">
            <v>-5.3983928392999996</v>
          </cell>
          <cell r="AY642">
            <v>7</v>
          </cell>
          <cell r="AZ642">
            <v>5</v>
          </cell>
          <cell r="BA642">
            <v>0</v>
          </cell>
          <cell r="BB642">
            <v>0.30371087600000002</v>
          </cell>
          <cell r="BC642">
            <v>0.65938255021000003</v>
          </cell>
          <cell r="BD642">
            <v>-1.8773422576000001</v>
          </cell>
          <cell r="BE642" t="str">
            <v>Bovespa</v>
          </cell>
          <cell r="BF642" t="str">
            <v>-</v>
          </cell>
          <cell r="BG642">
            <v>0</v>
          </cell>
        </row>
        <row r="643">
          <cell r="G643" t="str">
            <v>IMOB</v>
          </cell>
          <cell r="H643" t="str">
            <v>-</v>
          </cell>
          <cell r="I643" t="str">
            <v>-</v>
          </cell>
          <cell r="J643" t="str">
            <v/>
          </cell>
          <cell r="K643">
            <v>100</v>
          </cell>
          <cell r="L643" t="str">
            <v>-</v>
          </cell>
          <cell r="M643" t="str">
            <v>-</v>
          </cell>
          <cell r="N643" t="str">
            <v>-</v>
          </cell>
          <cell r="O643" t="str">
            <v>-</v>
          </cell>
          <cell r="P643">
            <v>46041</v>
          </cell>
          <cell r="Q643" t="str">
            <v>-</v>
          </cell>
          <cell r="R643" t="str">
            <v>-</v>
          </cell>
          <cell r="S643" t="str">
            <v>-</v>
          </cell>
          <cell r="T643">
            <v>1322.63</v>
          </cell>
          <cell r="U643">
            <v>1452.98</v>
          </cell>
          <cell r="V643">
            <v>91.028782226999994</v>
          </cell>
          <cell r="W643">
            <v>45995</v>
          </cell>
          <cell r="X643">
            <v>777.75</v>
          </cell>
          <cell r="Y643">
            <v>170.05850208999999</v>
          </cell>
          <cell r="Z643">
            <v>45678</v>
          </cell>
          <cell r="AA643" t="str">
            <v>-</v>
          </cell>
          <cell r="AB643" t="str">
            <v>-</v>
          </cell>
          <cell r="AC643" t="str">
            <v>-</v>
          </cell>
          <cell r="AD643" t="str">
            <v>-</v>
          </cell>
          <cell r="AE643" t="str">
            <v>-</v>
          </cell>
          <cell r="AF643" t="str">
            <v>-</v>
          </cell>
          <cell r="AG643">
            <v>0</v>
          </cell>
          <cell r="AH643">
            <v>0</v>
          </cell>
          <cell r="AI643">
            <v>0</v>
          </cell>
          <cell r="AJ643">
            <v>3.5547891456999998E-2</v>
          </cell>
          <cell r="AK643">
            <v>-7.1558401031999994E-2</v>
          </cell>
          <cell r="AL643">
            <v>2.2907788803</v>
          </cell>
          <cell r="AM643">
            <v>13.064626431000001</v>
          </cell>
          <cell r="AN643">
            <v>72.646816954000002</v>
          </cell>
          <cell r="AO643">
            <v>0.50990941709000004</v>
          </cell>
          <cell r="AP643">
            <v>47.275557087000003</v>
          </cell>
          <cell r="AQ643">
            <v>-1.8048316925000001</v>
          </cell>
          <cell r="AR643">
            <v>1346.94</v>
          </cell>
          <cell r="AS643">
            <v>31.728183574999999</v>
          </cell>
          <cell r="AT643">
            <v>-1.3137171331999999</v>
          </cell>
          <cell r="AU643">
            <v>0.50990941709000004</v>
          </cell>
          <cell r="AV643">
            <v>-0.49848459565999997</v>
          </cell>
          <cell r="AW643">
            <v>13.516778522999999</v>
          </cell>
          <cell r="AX643">
            <v>-6.7166665485000001</v>
          </cell>
          <cell r="AY643">
            <v>8</v>
          </cell>
          <cell r="AZ643">
            <v>7</v>
          </cell>
          <cell r="BA643">
            <v>0</v>
          </cell>
          <cell r="BB643">
            <v>2.2622394828000001</v>
          </cell>
          <cell r="BC643">
            <v>1.2010510131000001</v>
          </cell>
          <cell r="BD643">
            <v>43.931927344999998</v>
          </cell>
          <cell r="BE643" t="str">
            <v>Bovespa</v>
          </cell>
          <cell r="BF643" t="str">
            <v>-</v>
          </cell>
          <cell r="BG643">
            <v>0</v>
          </cell>
        </row>
        <row r="644">
          <cell r="G644" t="str">
            <v>IFIX</v>
          </cell>
          <cell r="H644" t="str">
            <v>-</v>
          </cell>
          <cell r="I644" t="str">
            <v>-</v>
          </cell>
          <cell r="J644" t="str">
            <v/>
          </cell>
          <cell r="K644">
            <v>100</v>
          </cell>
          <cell r="L644" t="str">
            <v>-</v>
          </cell>
          <cell r="M644" t="str">
            <v>-</v>
          </cell>
          <cell r="N644" t="str">
            <v>-</v>
          </cell>
          <cell r="O644" t="str">
            <v>-</v>
          </cell>
          <cell r="P644">
            <v>46041</v>
          </cell>
          <cell r="Q644" t="str">
            <v>-</v>
          </cell>
          <cell r="R644" t="str">
            <v>-</v>
          </cell>
          <cell r="S644" t="str">
            <v>-</v>
          </cell>
          <cell r="T644">
            <v>3813.38</v>
          </cell>
          <cell r="U644">
            <v>3813.38</v>
          </cell>
          <cell r="V644">
            <v>100</v>
          </cell>
          <cell r="W644">
            <v>46041</v>
          </cell>
          <cell r="X644">
            <v>2974.55</v>
          </cell>
          <cell r="Y644">
            <v>128.20023197</v>
          </cell>
          <cell r="Z644">
            <v>45685</v>
          </cell>
          <cell r="AA644" t="str">
            <v>-</v>
          </cell>
          <cell r="AB644" t="str">
            <v>-</v>
          </cell>
          <cell r="AC644" t="str">
            <v>-</v>
          </cell>
          <cell r="AD644" t="str">
            <v>-</v>
          </cell>
          <cell r="AE644" t="str">
            <v>-</v>
          </cell>
          <cell r="AF644" t="str">
            <v>-</v>
          </cell>
          <cell r="AG644">
            <v>0</v>
          </cell>
          <cell r="AH644">
            <v>0</v>
          </cell>
          <cell r="AI644">
            <v>0</v>
          </cell>
          <cell r="AJ644">
            <v>0.10710629248</v>
          </cell>
          <cell r="AK644">
            <v>0</v>
          </cell>
          <cell r="AL644">
            <v>2.8602717852000001</v>
          </cell>
          <cell r="AM644">
            <v>6.5931332126999997</v>
          </cell>
          <cell r="AN644">
            <v>25.371259866999999</v>
          </cell>
          <cell r="AO644">
            <v>1.0083940128</v>
          </cell>
          <cell r="AP644">
            <v>0</v>
          </cell>
          <cell r="AQ644">
            <v>0.66761877350999999</v>
          </cell>
          <cell r="AR644">
            <v>3788.09</v>
          </cell>
          <cell r="AS644">
            <v>33.041900708</v>
          </cell>
          <cell r="AT644">
            <v>0</v>
          </cell>
          <cell r="AU644">
            <v>1.0083940128</v>
          </cell>
          <cell r="AV644">
            <v>0</v>
          </cell>
          <cell r="AW644">
            <v>6.1384343324000001</v>
          </cell>
          <cell r="AX644">
            <v>-1.3603079423</v>
          </cell>
          <cell r="AY644">
            <v>11</v>
          </cell>
          <cell r="AZ644">
            <v>0</v>
          </cell>
          <cell r="BA644">
            <v>0</v>
          </cell>
          <cell r="BB644">
            <v>1.9735216249</v>
          </cell>
          <cell r="BC644">
            <v>1</v>
          </cell>
          <cell r="BD644">
            <v>-1.0842021723999999E-17</v>
          </cell>
          <cell r="BE644" t="str">
            <v>Bovespa</v>
          </cell>
          <cell r="BF644" t="str">
            <v>-</v>
          </cell>
          <cell r="BG644">
            <v>0</v>
          </cell>
        </row>
        <row r="645">
          <cell r="G645" t="str">
            <v>IFIL</v>
          </cell>
          <cell r="H645" t="str">
            <v/>
          </cell>
          <cell r="I645" t="str">
            <v>-</v>
          </cell>
          <cell r="J645" t="str">
            <v/>
          </cell>
          <cell r="K645">
            <v>100</v>
          </cell>
          <cell r="L645" t="str">
            <v>-</v>
          </cell>
          <cell r="M645" t="str">
            <v>-</v>
          </cell>
          <cell r="N645" t="str">
            <v>-</v>
          </cell>
          <cell r="O645" t="str">
            <v>-</v>
          </cell>
          <cell r="P645">
            <v>46041</v>
          </cell>
          <cell r="Q645" t="str">
            <v>-</v>
          </cell>
          <cell r="R645" t="str">
            <v>-</v>
          </cell>
          <cell r="S645" t="str">
            <v>-</v>
          </cell>
          <cell r="T645">
            <v>1676.75</v>
          </cell>
          <cell r="U645">
            <v>1676.75</v>
          </cell>
          <cell r="V645">
            <v>100</v>
          </cell>
          <cell r="W645">
            <v>46041</v>
          </cell>
          <cell r="X645">
            <v>1319.18</v>
          </cell>
          <cell r="Y645">
            <v>127.10547461</v>
          </cell>
          <cell r="Z645">
            <v>45685</v>
          </cell>
          <cell r="AA645" t="str">
            <v>-</v>
          </cell>
          <cell r="AB645" t="str">
            <v>-</v>
          </cell>
          <cell r="AC645" t="str">
            <v>-</v>
          </cell>
          <cell r="AD645" t="str">
            <v>-</v>
          </cell>
          <cell r="AE645" t="str">
            <v>-</v>
          </cell>
          <cell r="AF645" t="str">
            <v>-</v>
          </cell>
          <cell r="AG645">
            <v>0</v>
          </cell>
          <cell r="AH645">
            <v>0</v>
          </cell>
          <cell r="AI645">
            <v>0</v>
          </cell>
          <cell r="AJ645">
            <v>0.11942080909</v>
          </cell>
          <cell r="AK645">
            <v>1.2314516607E-2</v>
          </cell>
          <cell r="AL645">
            <v>2.5491263370000001</v>
          </cell>
          <cell r="AM645">
            <v>6.1214027583000004</v>
          </cell>
          <cell r="AN645">
            <v>24.403671085999999</v>
          </cell>
          <cell r="AO645">
            <v>0.87231162578999999</v>
          </cell>
          <cell r="AP645">
            <v>-0.96758878079999999</v>
          </cell>
          <cell r="AQ645">
            <v>0.57764288121999996</v>
          </cell>
          <cell r="AR645">
            <v>1667.12</v>
          </cell>
          <cell r="AS645">
            <v>31.263748738</v>
          </cell>
          <cell r="AT645">
            <v>-1.7781519706</v>
          </cell>
          <cell r="AU645">
            <v>0.87231162578999999</v>
          </cell>
          <cell r="AV645">
            <v>-0.13608238696</v>
          </cell>
          <cell r="AW645">
            <v>5.9068496319000001</v>
          </cell>
          <cell r="AX645">
            <v>-1.4507260128999999</v>
          </cell>
          <cell r="AY645">
            <v>11</v>
          </cell>
          <cell r="AZ645">
            <v>6</v>
          </cell>
          <cell r="BA645">
            <v>0</v>
          </cell>
          <cell r="BB645">
            <v>1.8327393326999999</v>
          </cell>
          <cell r="BC645">
            <v>0.98504069665000005</v>
          </cell>
          <cell r="BD645">
            <v>-0.86082213818999997</v>
          </cell>
          <cell r="BE645" t="str">
            <v>Bovespa</v>
          </cell>
          <cell r="BF645" t="str">
            <v>-</v>
          </cell>
          <cell r="BG645">
            <v>0</v>
          </cell>
        </row>
        <row r="646">
          <cell r="G646" t="str">
            <v>INDX</v>
          </cell>
          <cell r="H646" t="str">
            <v>-</v>
          </cell>
          <cell r="I646" t="str">
            <v>-</v>
          </cell>
          <cell r="J646" t="str">
            <v/>
          </cell>
          <cell r="K646">
            <v>100</v>
          </cell>
          <cell r="L646" t="str">
            <v>-</v>
          </cell>
          <cell r="M646" t="str">
            <v>-</v>
          </cell>
          <cell r="N646" t="str">
            <v>-</v>
          </cell>
          <cell r="O646" t="str">
            <v>-</v>
          </cell>
          <cell r="P646">
            <v>46041</v>
          </cell>
          <cell r="Q646" t="str">
            <v>-</v>
          </cell>
          <cell r="R646" t="str">
            <v>-</v>
          </cell>
          <cell r="S646" t="str">
            <v>-</v>
          </cell>
          <cell r="T646">
            <v>30408.94</v>
          </cell>
          <cell r="U646">
            <v>30624.560000000001</v>
          </cell>
          <cell r="V646">
            <v>99.295924577999997</v>
          </cell>
          <cell r="W646">
            <v>46037</v>
          </cell>
          <cell r="X646">
            <v>24630.07</v>
          </cell>
          <cell r="Y646">
            <v>123.46266169</v>
          </cell>
          <cell r="Z646">
            <v>45755</v>
          </cell>
          <cell r="AA646" t="str">
            <v>-</v>
          </cell>
          <cell r="AB646" t="str">
            <v>-</v>
          </cell>
          <cell r="AC646" t="str">
            <v>-</v>
          </cell>
          <cell r="AD646" t="str">
            <v>-</v>
          </cell>
          <cell r="AE646" t="str">
            <v>-</v>
          </cell>
          <cell r="AF646" t="str">
            <v>-</v>
          </cell>
          <cell r="AG646">
            <v>0</v>
          </cell>
          <cell r="AH646">
            <v>0</v>
          </cell>
          <cell r="AI646">
            <v>0</v>
          </cell>
          <cell r="AJ646">
            <v>-0.1934823842</v>
          </cell>
          <cell r="AK646">
            <v>-0.30058867669</v>
          </cell>
          <cell r="AL646">
            <v>3.1428284573999998</v>
          </cell>
          <cell r="AM646">
            <v>16.596058601999999</v>
          </cell>
          <cell r="AN646">
            <v>18.668061646999998</v>
          </cell>
          <cell r="AO646">
            <v>1.7373232082000001</v>
          </cell>
          <cell r="AP646">
            <v>-6.7031982199</v>
          </cell>
          <cell r="AQ646">
            <v>-0.25558552114999999</v>
          </cell>
          <cell r="AR646">
            <v>30486.86</v>
          </cell>
          <cell r="AS646">
            <v>23.857516124</v>
          </cell>
          <cell r="AT646">
            <v>-9.1843845839</v>
          </cell>
          <cell r="AU646">
            <v>1.7373232082000001</v>
          </cell>
          <cell r="AV646">
            <v>0.72892919543000001</v>
          </cell>
          <cell r="AW646">
            <v>5.8232381495999999</v>
          </cell>
          <cell r="AX646">
            <v>-4.3523742063000004</v>
          </cell>
          <cell r="AY646">
            <v>8</v>
          </cell>
          <cell r="AZ646">
            <v>7</v>
          </cell>
          <cell r="BA646">
            <v>0</v>
          </cell>
          <cell r="BB646">
            <v>0.19314342934000001</v>
          </cell>
          <cell r="BC646">
            <v>0.78409905526000001</v>
          </cell>
          <cell r="BD646">
            <v>-6.5289535364000004</v>
          </cell>
          <cell r="BE646" t="str">
            <v>Bovespa</v>
          </cell>
          <cell r="BF646" t="str">
            <v>-</v>
          </cell>
          <cell r="BG646">
            <v>0</v>
          </cell>
        </row>
        <row r="647">
          <cell r="G647" t="str">
            <v>INFB11</v>
          </cell>
          <cell r="H647" t="str">
            <v>54810341000151</v>
          </cell>
          <cell r="I647" t="str">
            <v>Tradicional</v>
          </cell>
          <cell r="J647" t="str">
            <v/>
          </cell>
          <cell r="K647">
            <v>50.819672130999997</v>
          </cell>
          <cell r="L647" t="str">
            <v>-</v>
          </cell>
          <cell r="M647">
            <v>46.66126388</v>
          </cell>
          <cell r="N647">
            <v>8.8655473771000004</v>
          </cell>
          <cell r="O647">
            <v>2.6524094117999999</v>
          </cell>
          <cell r="P647">
            <v>46038</v>
          </cell>
          <cell r="Q647" t="str">
            <v>-</v>
          </cell>
          <cell r="R647" t="str">
            <v>-</v>
          </cell>
          <cell r="S647" t="str">
            <v>-</v>
          </cell>
          <cell r="T647">
            <v>97</v>
          </cell>
          <cell r="U647">
            <v>143.93046226000001</v>
          </cell>
          <cell r="V647">
            <v>67.393655574999997</v>
          </cell>
          <cell r="W647">
            <v>45882</v>
          </cell>
          <cell r="X647">
            <v>76.085983576000004</v>
          </cell>
          <cell r="Y647">
            <v>127.48734450000001</v>
          </cell>
          <cell r="Z647">
            <v>45749</v>
          </cell>
          <cell r="AA647" t="str">
            <v>-</v>
          </cell>
          <cell r="AB647" t="str">
            <v>-</v>
          </cell>
          <cell r="AC647" t="str">
            <v>-</v>
          </cell>
          <cell r="AD647" t="str">
            <v>-</v>
          </cell>
          <cell r="AE647" t="str">
            <v>-</v>
          </cell>
          <cell r="AF647" t="str">
            <v>-</v>
          </cell>
          <cell r="AG647">
            <v>0</v>
          </cell>
          <cell r="AH647">
            <v>0</v>
          </cell>
          <cell r="AI647">
            <v>0</v>
          </cell>
          <cell r="AJ647" t="str">
            <v>-</v>
          </cell>
          <cell r="AK647" t="str">
            <v>-</v>
          </cell>
          <cell r="AL647">
            <v>-1.9905021723</v>
          </cell>
          <cell r="AM647">
            <v>4.8449508690999998</v>
          </cell>
          <cell r="AN647">
            <v>11.744486447</v>
          </cell>
          <cell r="AO647">
            <v>-1.9905021723</v>
          </cell>
          <cell r="AP647">
            <v>-13.626773418999999</v>
          </cell>
          <cell r="AQ647">
            <v>-1.9905021723</v>
          </cell>
          <cell r="AR647" t="str">
            <v>-</v>
          </cell>
          <cell r="AS647" t="str">
            <v>-</v>
          </cell>
          <cell r="AT647" t="str">
            <v>-</v>
          </cell>
          <cell r="AU647">
            <v>-1.9905021723</v>
          </cell>
          <cell r="AV647">
            <v>-2.9988961851</v>
          </cell>
          <cell r="AW647">
            <v>11.588785046</v>
          </cell>
          <cell r="AX647">
            <v>-15.258077225999999</v>
          </cell>
          <cell r="AY647">
            <v>7</v>
          </cell>
          <cell r="AZ647">
            <v>6</v>
          </cell>
          <cell r="BA647">
            <v>0</v>
          </cell>
          <cell r="BB647">
            <v>-0.28233339412000003</v>
          </cell>
          <cell r="BC647">
            <v>0.20572388992999999</v>
          </cell>
          <cell r="BD647">
            <v>-9.4453840152000001</v>
          </cell>
          <cell r="BE647" t="str">
            <v>Bovespa</v>
          </cell>
          <cell r="BF647" t="str">
            <v>FI INFRA - Fundo Incentivado de Investimento em Infraestrutura</v>
          </cell>
          <cell r="BG647">
            <v>0</v>
          </cell>
        </row>
        <row r="648">
          <cell r="G648" t="str">
            <v>INFB12</v>
          </cell>
          <cell r="H648" t="str">
            <v>54810341000151</v>
          </cell>
          <cell r="I648" t="str">
            <v>-</v>
          </cell>
          <cell r="J648" t="str">
            <v/>
          </cell>
          <cell r="K648">
            <v>0</v>
          </cell>
          <cell r="L648" t="str">
            <v>-</v>
          </cell>
          <cell r="M648" t="str">
            <v>-</v>
          </cell>
          <cell r="N648" t="str">
            <v>-</v>
          </cell>
          <cell r="O648" t="str">
            <v>-</v>
          </cell>
          <cell r="P648" t="str">
            <v>-</v>
          </cell>
          <cell r="Q648" t="str">
            <v>-</v>
          </cell>
          <cell r="R648" t="str">
            <v>-</v>
          </cell>
          <cell r="S648" t="str">
            <v>-</v>
          </cell>
          <cell r="T648" t="str">
            <v>-</v>
          </cell>
          <cell r="U648" t="str">
            <v>-</v>
          </cell>
          <cell r="V648" t="str">
            <v>-</v>
          </cell>
          <cell r="W648" t="str">
            <v>-</v>
          </cell>
          <cell r="X648" t="str">
            <v>-</v>
          </cell>
          <cell r="Y648" t="str">
            <v>-</v>
          </cell>
          <cell r="Z648" t="str">
            <v>-</v>
          </cell>
          <cell r="AA648" t="str">
            <v>-</v>
          </cell>
          <cell r="AB648" t="str">
            <v>-</v>
          </cell>
          <cell r="AC648" t="str">
            <v>-</v>
          </cell>
          <cell r="AD648" t="str">
            <v>-</v>
          </cell>
          <cell r="AE648" t="str">
            <v>-</v>
          </cell>
          <cell r="AF648" t="str">
            <v>-</v>
          </cell>
          <cell r="AG648" t="str">
            <v>-</v>
          </cell>
          <cell r="AH648" t="str">
            <v>-</v>
          </cell>
          <cell r="AI648" t="str">
            <v>-</v>
          </cell>
          <cell r="AJ648" t="str">
            <v>-</v>
          </cell>
          <cell r="AK648" t="str">
            <v>-</v>
          </cell>
          <cell r="AL648" t="str">
            <v>-</v>
          </cell>
          <cell r="AM648" t="str">
            <v>-</v>
          </cell>
          <cell r="AN648" t="str">
            <v>-</v>
          </cell>
          <cell r="AO648" t="str">
            <v>-</v>
          </cell>
          <cell r="AP648" t="str">
            <v>-</v>
          </cell>
          <cell r="AQ648" t="str">
            <v>-</v>
          </cell>
          <cell r="AR648" t="str">
            <v>-</v>
          </cell>
          <cell r="AS648" t="str">
            <v>-</v>
          </cell>
          <cell r="AT648" t="str">
            <v>-</v>
          </cell>
          <cell r="AU648" t="str">
            <v>-</v>
          </cell>
          <cell r="AV648" t="str">
            <v>-</v>
          </cell>
          <cell r="AW648" t="str">
            <v>-</v>
          </cell>
          <cell r="AX648" t="str">
            <v>-</v>
          </cell>
          <cell r="AY648" t="str">
            <v>-</v>
          </cell>
          <cell r="AZ648" t="str">
            <v>-</v>
          </cell>
          <cell r="BA648" t="str">
            <v>-</v>
          </cell>
          <cell r="BB648" t="str">
            <v>-</v>
          </cell>
          <cell r="BC648" t="str">
            <v>-</v>
          </cell>
          <cell r="BD648" t="str">
            <v>-</v>
          </cell>
          <cell r="BE648" t="str">
            <v>Bovespa</v>
          </cell>
          <cell r="BF648" t="str">
            <v>FI INFRA - Fundo Incentivado de Investimento em Infraestrutura</v>
          </cell>
          <cell r="BG648" t="str">
            <v>-</v>
          </cell>
        </row>
        <row r="649">
          <cell r="G649" t="str">
            <v>DBIN11</v>
          </cell>
          <cell r="H649" t="str">
            <v>55826668000184</v>
          </cell>
          <cell r="I649" t="str">
            <v>-</v>
          </cell>
          <cell r="J649" t="str">
            <v/>
          </cell>
          <cell r="K649">
            <v>9.8360655737999991</v>
          </cell>
          <cell r="L649" t="str">
            <v>-</v>
          </cell>
          <cell r="M649" t="str">
            <v>-</v>
          </cell>
          <cell r="N649">
            <v>2.4265901639000002E-2</v>
          </cell>
          <cell r="O649">
            <v>6.2194117646999997E-3</v>
          </cell>
          <cell r="P649">
            <v>46014</v>
          </cell>
          <cell r="Q649" t="str">
            <v>-</v>
          </cell>
          <cell r="R649" t="str">
            <v>-</v>
          </cell>
          <cell r="S649" t="str">
            <v>-</v>
          </cell>
          <cell r="T649" t="str">
            <v>-</v>
          </cell>
          <cell r="U649" t="str">
            <v>-</v>
          </cell>
          <cell r="V649" t="str">
            <v>-</v>
          </cell>
          <cell r="W649" t="str">
            <v>-</v>
          </cell>
          <cell r="X649" t="str">
            <v>-</v>
          </cell>
          <cell r="Y649" t="str">
            <v>-</v>
          </cell>
          <cell r="Z649" t="str">
            <v>-</v>
          </cell>
          <cell r="AA649" t="str">
            <v>-</v>
          </cell>
          <cell r="AB649" t="str">
            <v>-</v>
          </cell>
          <cell r="AC649" t="str">
            <v>-</v>
          </cell>
          <cell r="AD649" t="str">
            <v>-</v>
          </cell>
          <cell r="AE649" t="str">
            <v>-</v>
          </cell>
          <cell r="AF649" t="str">
            <v>-</v>
          </cell>
          <cell r="AG649" t="str">
            <v>-</v>
          </cell>
          <cell r="AH649" t="str">
            <v>-</v>
          </cell>
          <cell r="AI649">
            <v>0</v>
          </cell>
          <cell r="AJ649" t="str">
            <v>-</v>
          </cell>
          <cell r="AK649" t="str">
            <v>-</v>
          </cell>
          <cell r="AL649" t="str">
            <v>-</v>
          </cell>
          <cell r="AM649" t="str">
            <v>-</v>
          </cell>
          <cell r="AN649" t="str">
            <v>-</v>
          </cell>
          <cell r="AO649" t="str">
            <v>-</v>
          </cell>
          <cell r="AP649" t="str">
            <v>-</v>
          </cell>
          <cell r="AQ649" t="str">
            <v>-</v>
          </cell>
          <cell r="AR649" t="str">
            <v>-</v>
          </cell>
          <cell r="AS649" t="str">
            <v>-</v>
          </cell>
          <cell r="AT649" t="str">
            <v>-</v>
          </cell>
          <cell r="AU649" t="str">
            <v>-</v>
          </cell>
          <cell r="AV649" t="str">
            <v>-</v>
          </cell>
          <cell r="AW649">
            <v>0.50380228131000004</v>
          </cell>
          <cell r="AX649">
            <v>0</v>
          </cell>
          <cell r="AY649" t="str">
            <v>-</v>
          </cell>
          <cell r="AZ649" t="str">
            <v>-</v>
          </cell>
          <cell r="BA649">
            <v>0</v>
          </cell>
          <cell r="BB649" t="str">
            <v>-</v>
          </cell>
          <cell r="BC649" t="str">
            <v>-</v>
          </cell>
          <cell r="BD649" t="str">
            <v>-</v>
          </cell>
          <cell r="BE649" t="str">
            <v>Bovespa</v>
          </cell>
          <cell r="BF649" t="str">
            <v>FI INFRA - Fundo Incentivado de Investimento em Infraestrutura</v>
          </cell>
          <cell r="BG649">
            <v>0</v>
          </cell>
        </row>
        <row r="650">
          <cell r="G650" t="str">
            <v>EXIF11</v>
          </cell>
          <cell r="H650" t="str">
            <v>54803944000126</v>
          </cell>
          <cell r="I650" t="str">
            <v>Tradicional</v>
          </cell>
          <cell r="J650" t="str">
            <v/>
          </cell>
          <cell r="K650">
            <v>95.081967212999999</v>
          </cell>
          <cell r="L650" t="str">
            <v>-</v>
          </cell>
          <cell r="M650" t="str">
            <v>-</v>
          </cell>
          <cell r="N650">
            <v>0.53604032787</v>
          </cell>
          <cell r="O650">
            <v>0.51204352940999998</v>
          </cell>
          <cell r="P650">
            <v>46041</v>
          </cell>
          <cell r="Q650" t="str">
            <v>-</v>
          </cell>
          <cell r="R650" t="str">
            <v>-</v>
          </cell>
          <cell r="S650" t="str">
            <v>-</v>
          </cell>
          <cell r="T650">
            <v>10.210000000000001</v>
          </cell>
          <cell r="U650" t="str">
            <v>-</v>
          </cell>
          <cell r="V650" t="str">
            <v>-</v>
          </cell>
          <cell r="W650" t="str">
            <v>-</v>
          </cell>
          <cell r="X650" t="str">
            <v>-</v>
          </cell>
          <cell r="Y650" t="str">
            <v>-</v>
          </cell>
          <cell r="Z650" t="str">
            <v>-</v>
          </cell>
          <cell r="AA650" t="str">
            <v>-</v>
          </cell>
          <cell r="AB650" t="str">
            <v>-</v>
          </cell>
          <cell r="AC650" t="str">
            <v>-</v>
          </cell>
          <cell r="AD650" t="str">
            <v>-</v>
          </cell>
          <cell r="AE650" t="str">
            <v>-</v>
          </cell>
          <cell r="AF650">
            <v>46030</v>
          </cell>
          <cell r="AG650" t="str">
            <v>-</v>
          </cell>
          <cell r="AH650" t="str">
            <v>-</v>
          </cell>
          <cell r="AI650">
            <v>0.04</v>
          </cell>
          <cell r="AJ650">
            <v>0</v>
          </cell>
          <cell r="AK650">
            <v>-0.10710629248</v>
          </cell>
          <cell r="AL650">
            <v>0.39292730853000002</v>
          </cell>
          <cell r="AM650">
            <v>2.5887316744</v>
          </cell>
          <cell r="AN650" t="str">
            <v>-</v>
          </cell>
          <cell r="AO650">
            <v>0.49135174704000001</v>
          </cell>
          <cell r="AP650" t="str">
            <v>-</v>
          </cell>
          <cell r="AQ650">
            <v>2.1000000001000001</v>
          </cell>
          <cell r="AR650">
            <v>10</v>
          </cell>
          <cell r="AS650" t="str">
            <v>-</v>
          </cell>
          <cell r="AT650" t="str">
            <v>-</v>
          </cell>
          <cell r="AU650">
            <v>0.49135174704000001</v>
          </cell>
          <cell r="AV650">
            <v>-0.51704226571</v>
          </cell>
          <cell r="AW650">
            <v>2.0871248033000001</v>
          </cell>
          <cell r="AX650">
            <v>-0.29615004922999999</v>
          </cell>
          <cell r="AY650" t="str">
            <v>-</v>
          </cell>
          <cell r="AZ650" t="str">
            <v>-</v>
          </cell>
          <cell r="BA650">
            <v>0.39177277178999997</v>
          </cell>
          <cell r="BB650" t="str">
            <v>-</v>
          </cell>
          <cell r="BC650" t="str">
            <v>-</v>
          </cell>
          <cell r="BD650" t="str">
            <v>-</v>
          </cell>
          <cell r="BE650" t="str">
            <v>Bovespa</v>
          </cell>
          <cell r="BF650" t="str">
            <v>FI INFRA - Fundo Incentivado de Investimento em Infraestrutura</v>
          </cell>
          <cell r="BG650">
            <v>0.04</v>
          </cell>
        </row>
        <row r="651">
          <cell r="G651" t="str">
            <v>IRIF11</v>
          </cell>
          <cell r="H651" t="str">
            <v>55940336000126</v>
          </cell>
          <cell r="I651" t="str">
            <v>Tradicional</v>
          </cell>
          <cell r="J651" t="str">
            <v>https://fnet.bm</v>
          </cell>
          <cell r="K651">
            <v>100</v>
          </cell>
          <cell r="L651" t="str">
            <v>-</v>
          </cell>
          <cell r="M651">
            <v>46.136374760000002</v>
          </cell>
          <cell r="N651">
            <v>40.741155573999997</v>
          </cell>
          <cell r="O651">
            <v>36.424331764999998</v>
          </cell>
          <cell r="P651">
            <v>46041</v>
          </cell>
          <cell r="Q651" t="str">
            <v>-</v>
          </cell>
          <cell r="R651" t="str">
            <v>-</v>
          </cell>
          <cell r="S651" t="str">
            <v>-</v>
          </cell>
          <cell r="T651">
            <v>9.35</v>
          </cell>
          <cell r="U651">
            <v>9.5</v>
          </cell>
          <cell r="V651">
            <v>98.421052631999999</v>
          </cell>
          <cell r="W651">
            <v>46037</v>
          </cell>
          <cell r="X651">
            <v>7.2671836991000003</v>
          </cell>
          <cell r="Y651">
            <v>128.66057040999999</v>
          </cell>
          <cell r="Z651">
            <v>45707</v>
          </cell>
          <cell r="AA651" t="str">
            <v>-</v>
          </cell>
          <cell r="AB651" t="str">
            <v>-</v>
          </cell>
          <cell r="AC651" t="str">
            <v>-</v>
          </cell>
          <cell r="AD651" t="str">
            <v>-</v>
          </cell>
          <cell r="AE651" t="str">
            <v>-</v>
          </cell>
          <cell r="AF651">
            <v>46030</v>
          </cell>
          <cell r="AG651">
            <v>14.042553191</v>
          </cell>
          <cell r="AH651">
            <v>1.32</v>
          </cell>
          <cell r="AI651">
            <v>0.12</v>
          </cell>
          <cell r="AJ651">
            <v>-1.4752370916999999</v>
          </cell>
          <cell r="AK651">
            <v>-1.5823433841000001</v>
          </cell>
          <cell r="AL651">
            <v>6.4146648587000001</v>
          </cell>
          <cell r="AM651">
            <v>15.11659759</v>
          </cell>
          <cell r="AN651">
            <v>15.711466862</v>
          </cell>
          <cell r="AO651">
            <v>0.75431034493000004</v>
          </cell>
          <cell r="AP651">
            <v>-9.6597930044999991</v>
          </cell>
          <cell r="AQ651">
            <v>0</v>
          </cell>
          <cell r="AR651">
            <v>9.35</v>
          </cell>
          <cell r="AS651" t="str">
            <v>-</v>
          </cell>
          <cell r="AT651" t="str">
            <v>-</v>
          </cell>
          <cell r="AU651">
            <v>0.75431034493000004</v>
          </cell>
          <cell r="AV651">
            <v>-0.25408366782000003</v>
          </cell>
          <cell r="AW651">
            <v>11.348931442</v>
          </cell>
          <cell r="AX651">
            <v>-2.1092132503999999</v>
          </cell>
          <cell r="AY651">
            <v>8</v>
          </cell>
          <cell r="AZ651">
            <v>4</v>
          </cell>
          <cell r="BA651">
            <v>1.3483146067</v>
          </cell>
          <cell r="BB651">
            <v>0.15231294827</v>
          </cell>
          <cell r="BC651">
            <v>0.13815995454999999</v>
          </cell>
          <cell r="BD651">
            <v>0.90605716327999997</v>
          </cell>
          <cell r="BE651" t="str">
            <v>Bovespa</v>
          </cell>
          <cell r="BF651" t="str">
            <v>FI INFRA - Fundo Incentivado de Investimento em Infraestrutura</v>
          </cell>
          <cell r="BG651">
            <v>0.12</v>
          </cell>
        </row>
        <row r="652">
          <cell r="G652" t="str">
            <v>JMBI11</v>
          </cell>
          <cell r="H652" t="str">
            <v>55276939000175</v>
          </cell>
          <cell r="I652" t="str">
            <v>Tradicional</v>
          </cell>
          <cell r="J652" t="str">
            <v>https://fnet.bm</v>
          </cell>
          <cell r="K652">
            <v>100</v>
          </cell>
          <cell r="L652" t="str">
            <v>-</v>
          </cell>
          <cell r="M652">
            <v>1191.4206142999999</v>
          </cell>
          <cell r="N652">
            <v>1049.1638512</v>
          </cell>
          <cell r="O652">
            <v>1090.48271</v>
          </cell>
          <cell r="P652">
            <v>46041</v>
          </cell>
          <cell r="Q652" t="str">
            <v>-</v>
          </cell>
          <cell r="R652" t="str">
            <v>-</v>
          </cell>
          <cell r="S652" t="str">
            <v>-</v>
          </cell>
          <cell r="T652">
            <v>89.69</v>
          </cell>
          <cell r="U652">
            <v>89.69</v>
          </cell>
          <cell r="V652">
            <v>100</v>
          </cell>
          <cell r="W652">
            <v>46041</v>
          </cell>
          <cell r="X652">
            <v>58.922131561999997</v>
          </cell>
          <cell r="Y652">
            <v>152.21784688</v>
          </cell>
          <cell r="Z652">
            <v>45684</v>
          </cell>
          <cell r="AA652" t="str">
            <v>-</v>
          </cell>
          <cell r="AB652" t="str">
            <v>-</v>
          </cell>
          <cell r="AC652" t="str">
            <v>-</v>
          </cell>
          <cell r="AD652" t="str">
            <v>-</v>
          </cell>
          <cell r="AE652" t="str">
            <v>-</v>
          </cell>
          <cell r="AF652">
            <v>46021</v>
          </cell>
          <cell r="AG652">
            <v>18.836603101000001</v>
          </cell>
          <cell r="AH652">
            <v>13.73</v>
          </cell>
          <cell r="AI652">
            <v>1.34</v>
          </cell>
          <cell r="AJ652">
            <v>1.4133876075</v>
          </cell>
          <cell r="AK652">
            <v>1.3062813150000001</v>
          </cell>
          <cell r="AL652">
            <v>7.3544647154999998</v>
          </cell>
          <cell r="AM652">
            <v>11.022314636999999</v>
          </cell>
          <cell r="AN652">
            <v>45.138432680999998</v>
          </cell>
          <cell r="AO652">
            <v>4.4972620294999999</v>
          </cell>
          <cell r="AP652">
            <v>19.767172814999999</v>
          </cell>
          <cell r="AQ652">
            <v>1.6317280453</v>
          </cell>
          <cell r="AR652">
            <v>88.25</v>
          </cell>
          <cell r="AS652" t="str">
            <v>-</v>
          </cell>
          <cell r="AT652" t="str">
            <v>-</v>
          </cell>
          <cell r="AU652">
            <v>4.4972620294999999</v>
          </cell>
          <cell r="AV652">
            <v>3.4888680168000001</v>
          </cell>
          <cell r="AW652">
            <v>7.8764478763000003</v>
          </cell>
          <cell r="AX652">
            <v>-1.9904648390999999</v>
          </cell>
          <cell r="AY652">
            <v>9</v>
          </cell>
          <cell r="AZ652">
            <v>8</v>
          </cell>
          <cell r="BA652">
            <v>1.5792575133</v>
          </cell>
          <cell r="BB652">
            <v>2.4339158708999999</v>
          </cell>
          <cell r="BC652">
            <v>1.1349417533999999</v>
          </cell>
          <cell r="BD652">
            <v>22.654791802999998</v>
          </cell>
          <cell r="BE652" t="str">
            <v>Bovespa</v>
          </cell>
          <cell r="BF652" t="str">
            <v>FI INFRA - Fundo Incentivado de Investimento em Infraestrutura</v>
          </cell>
          <cell r="BG652">
            <v>1.34</v>
          </cell>
        </row>
        <row r="653">
          <cell r="G653" t="str">
            <v>PRIF11</v>
          </cell>
          <cell r="H653" t="str">
            <v>58005595000158</v>
          </cell>
          <cell r="I653" t="str">
            <v>Tradicional</v>
          </cell>
          <cell r="J653" t="str">
            <v>https://fnet.bm</v>
          </cell>
          <cell r="K653">
            <v>63.93442623</v>
          </cell>
          <cell r="L653" t="str">
            <v>-</v>
          </cell>
          <cell r="M653">
            <v>70.682356479999996</v>
          </cell>
          <cell r="N653">
            <v>73.678177048999999</v>
          </cell>
          <cell r="O653">
            <v>25.500302352999999</v>
          </cell>
          <cell r="P653">
            <v>46038</v>
          </cell>
          <cell r="Q653" t="str">
            <v>-</v>
          </cell>
          <cell r="R653" t="str">
            <v>-</v>
          </cell>
          <cell r="S653" t="str">
            <v>-</v>
          </cell>
          <cell r="T653">
            <v>101.75</v>
          </cell>
          <cell r="U653">
            <v>132.51402662999999</v>
          </cell>
          <cell r="V653">
            <v>76.784324338000005</v>
          </cell>
          <cell r="W653">
            <v>45880</v>
          </cell>
          <cell r="X653">
            <v>85.322178918000006</v>
          </cell>
          <cell r="Y653">
            <v>119.25386961</v>
          </cell>
          <cell r="Z653">
            <v>45877</v>
          </cell>
          <cell r="AA653" t="str">
            <v>-</v>
          </cell>
          <cell r="AB653" t="str">
            <v>-</v>
          </cell>
          <cell r="AC653" t="str">
            <v>-</v>
          </cell>
          <cell r="AD653" t="str">
            <v>-</v>
          </cell>
          <cell r="AE653" t="str">
            <v>-</v>
          </cell>
          <cell r="AF653">
            <v>46030</v>
          </cell>
          <cell r="AG653">
            <v>11.6</v>
          </cell>
          <cell r="AH653">
            <v>11.6</v>
          </cell>
          <cell r="AI653">
            <v>1.1000000000000001</v>
          </cell>
          <cell r="AJ653" t="str">
            <v>-</v>
          </cell>
          <cell r="AK653" t="str">
            <v>-</v>
          </cell>
          <cell r="AL653">
            <v>0.89468597635000002</v>
          </cell>
          <cell r="AM653">
            <v>6.1851990512999997</v>
          </cell>
          <cell r="AN653">
            <v>14.120017945000001</v>
          </cell>
          <cell r="AO653">
            <v>0.89468597635000002</v>
          </cell>
          <cell r="AP653">
            <v>-11.251241921</v>
          </cell>
          <cell r="AQ653">
            <v>-1.6813218668000001</v>
          </cell>
          <cell r="AR653">
            <v>103.49</v>
          </cell>
          <cell r="AS653" t="str">
            <v>-</v>
          </cell>
          <cell r="AT653" t="str">
            <v>-</v>
          </cell>
          <cell r="AU653">
            <v>0.89468597635000002</v>
          </cell>
          <cell r="AV653">
            <v>-0.1137080364</v>
          </cell>
          <cell r="AW653">
            <v>3.4751035841000002</v>
          </cell>
          <cell r="AX653">
            <v>-0.98020361883999996</v>
          </cell>
          <cell r="AY653">
            <v>8</v>
          </cell>
          <cell r="AZ653">
            <v>2</v>
          </cell>
          <cell r="BA653">
            <v>1.0826771654</v>
          </cell>
          <cell r="BB653">
            <v>0.14179396783000001</v>
          </cell>
          <cell r="BC653">
            <v>0.78141815484999999</v>
          </cell>
          <cell r="BD653">
            <v>-7.281878463</v>
          </cell>
          <cell r="BE653" t="str">
            <v>Bovespa</v>
          </cell>
          <cell r="BF653" t="str">
            <v>FI INFRA - Fundo Incentivado de Investimento em Infraestrutura</v>
          </cell>
          <cell r="BG653">
            <v>1.1000000000000001</v>
          </cell>
        </row>
        <row r="654">
          <cell r="G654" t="str">
            <v>PRIF12</v>
          </cell>
          <cell r="H654" t="str">
            <v>58005595000158</v>
          </cell>
          <cell r="I654" t="str">
            <v>-</v>
          </cell>
          <cell r="J654" t="str">
            <v>https://fnet.bm</v>
          </cell>
          <cell r="K654">
            <v>0</v>
          </cell>
          <cell r="L654" t="str">
            <v>-</v>
          </cell>
          <cell r="M654" t="str">
            <v>-</v>
          </cell>
          <cell r="N654" t="str">
            <v>-</v>
          </cell>
          <cell r="O654" t="str">
            <v>-</v>
          </cell>
          <cell r="P654" t="str">
            <v>-</v>
          </cell>
          <cell r="Q654" t="str">
            <v>-</v>
          </cell>
          <cell r="R654" t="str">
            <v>-</v>
          </cell>
          <cell r="S654" t="str">
            <v>-</v>
          </cell>
          <cell r="T654" t="str">
            <v>-</v>
          </cell>
          <cell r="U654" t="str">
            <v>-</v>
          </cell>
          <cell r="V654" t="str">
            <v>-</v>
          </cell>
          <cell r="W654" t="str">
            <v>-</v>
          </cell>
          <cell r="X654" t="str">
            <v>-</v>
          </cell>
          <cell r="Y654" t="str">
            <v>-</v>
          </cell>
          <cell r="Z654" t="str">
            <v>-</v>
          </cell>
          <cell r="AA654" t="str">
            <v>-</v>
          </cell>
          <cell r="AB654" t="str">
            <v>-</v>
          </cell>
          <cell r="AC654" t="str">
            <v>-</v>
          </cell>
          <cell r="AD654" t="str">
            <v>-</v>
          </cell>
          <cell r="AE654" t="str">
            <v>-</v>
          </cell>
          <cell r="AF654" t="str">
            <v>-</v>
          </cell>
          <cell r="AG654" t="str">
            <v>-</v>
          </cell>
          <cell r="AH654" t="str">
            <v>-</v>
          </cell>
          <cell r="AI654" t="str">
            <v>-</v>
          </cell>
          <cell r="AJ654" t="str">
            <v>-</v>
          </cell>
          <cell r="AK654" t="str">
            <v>-</v>
          </cell>
          <cell r="AL654" t="str">
            <v>-</v>
          </cell>
          <cell r="AM654" t="str">
            <v>-</v>
          </cell>
          <cell r="AN654" t="str">
            <v>-</v>
          </cell>
          <cell r="AO654" t="str">
            <v>-</v>
          </cell>
          <cell r="AP654" t="str">
            <v>-</v>
          </cell>
          <cell r="AQ654" t="str">
            <v>-</v>
          </cell>
          <cell r="AR654" t="str">
            <v>-</v>
          </cell>
          <cell r="AS654" t="str">
            <v>-</v>
          </cell>
          <cell r="AT654" t="str">
            <v>-</v>
          </cell>
          <cell r="AU654" t="str">
            <v>-</v>
          </cell>
          <cell r="AV654" t="str">
            <v>-</v>
          </cell>
          <cell r="AW654" t="str">
            <v>-</v>
          </cell>
          <cell r="AX654" t="str">
            <v>-</v>
          </cell>
          <cell r="AY654" t="str">
            <v>-</v>
          </cell>
          <cell r="AZ654" t="str">
            <v>-</v>
          </cell>
          <cell r="BA654" t="str">
            <v>-</v>
          </cell>
          <cell r="BB654" t="str">
            <v>-</v>
          </cell>
          <cell r="BC654" t="str">
            <v>-</v>
          </cell>
          <cell r="BD654" t="str">
            <v>-</v>
          </cell>
          <cell r="BE654" t="str">
            <v>Bovespa</v>
          </cell>
          <cell r="BF654" t="str">
            <v>FI INFRA - Fundo Incentivado de Investimento em Infraestrutura</v>
          </cell>
          <cell r="BG654" t="str">
            <v>-</v>
          </cell>
        </row>
        <row r="655">
          <cell r="G655" t="str">
            <v>SUIN11</v>
          </cell>
          <cell r="H655" t="str">
            <v>58288004000105</v>
          </cell>
          <cell r="I655" t="str">
            <v>-</v>
          </cell>
          <cell r="J655" t="str">
            <v/>
          </cell>
          <cell r="K655">
            <v>80.327868851999995</v>
          </cell>
          <cell r="L655" t="str">
            <v>-</v>
          </cell>
          <cell r="M655" t="str">
            <v>-</v>
          </cell>
          <cell r="N655" t="str">
            <v>-</v>
          </cell>
          <cell r="O655">
            <v>79.629777646999997</v>
          </cell>
          <cell r="P655">
            <v>46041</v>
          </cell>
          <cell r="Q655" t="str">
            <v>-</v>
          </cell>
          <cell r="R655" t="str">
            <v>-</v>
          </cell>
          <cell r="S655" t="str">
            <v>-</v>
          </cell>
          <cell r="T655">
            <v>101</v>
          </cell>
          <cell r="U655" t="str">
            <v>-</v>
          </cell>
          <cell r="V655" t="str">
            <v>-</v>
          </cell>
          <cell r="W655" t="str">
            <v>-</v>
          </cell>
          <cell r="X655" t="str">
            <v>-</v>
          </cell>
          <cell r="Y655" t="str">
            <v>-</v>
          </cell>
          <cell r="Z655" t="str">
            <v>-</v>
          </cell>
          <cell r="AA655" t="str">
            <v>-</v>
          </cell>
          <cell r="AB655" t="str">
            <v>-</v>
          </cell>
          <cell r="AC655" t="str">
            <v>-</v>
          </cell>
          <cell r="AD655" t="str">
            <v>-</v>
          </cell>
          <cell r="AE655" t="str">
            <v>-</v>
          </cell>
          <cell r="AF655">
            <v>46021</v>
          </cell>
          <cell r="AG655" t="str">
            <v>-</v>
          </cell>
          <cell r="AH655" t="str">
            <v>-</v>
          </cell>
          <cell r="AI655">
            <v>1.404974181</v>
          </cell>
          <cell r="AJ655">
            <v>-2.5660814201000002</v>
          </cell>
          <cell r="AK655">
            <v>-2.6731877125999999</v>
          </cell>
          <cell r="AL655">
            <v>-1.6620749481999999</v>
          </cell>
          <cell r="AM655" t="str">
            <v>-</v>
          </cell>
          <cell r="AN655" t="str">
            <v>-</v>
          </cell>
          <cell r="AO655">
            <v>-2.5049714487000001</v>
          </cell>
          <cell r="AP655" t="str">
            <v>-</v>
          </cell>
          <cell r="AQ655">
            <v>-2.4437361151000001</v>
          </cell>
          <cell r="AR655">
            <v>103.53</v>
          </cell>
          <cell r="AS655" t="str">
            <v>-</v>
          </cell>
          <cell r="AT655" t="str">
            <v>-</v>
          </cell>
          <cell r="AU655">
            <v>-2.5049714487000001</v>
          </cell>
          <cell r="AV655">
            <v>-3.5133654614999998</v>
          </cell>
          <cell r="AW655">
            <v>2.7618313431999999</v>
          </cell>
          <cell r="AX655">
            <v>-2.5049714487000001</v>
          </cell>
          <cell r="AY655" t="str">
            <v>-</v>
          </cell>
          <cell r="AZ655" t="str">
            <v>-</v>
          </cell>
          <cell r="BA655">
            <v>1.3496389826999999</v>
          </cell>
          <cell r="BB655" t="str">
            <v>-</v>
          </cell>
          <cell r="BC655" t="str">
            <v>-</v>
          </cell>
          <cell r="BD655" t="str">
            <v>-</v>
          </cell>
          <cell r="BE655" t="str">
            <v>Bovespa</v>
          </cell>
          <cell r="BF655" t="str">
            <v>FI INFRA - Fundo Incentivado de Investimento em Infraestrutura</v>
          </cell>
          <cell r="BG655">
            <v>1.404974181</v>
          </cell>
        </row>
        <row r="656">
          <cell r="G656" t="str">
            <v>TNXS11</v>
          </cell>
          <cell r="H656" t="str">
            <v>57361270000145</v>
          </cell>
          <cell r="I656" t="str">
            <v>-</v>
          </cell>
          <cell r="J656" t="str">
            <v/>
          </cell>
          <cell r="K656">
            <v>0</v>
          </cell>
          <cell r="L656" t="str">
            <v>-</v>
          </cell>
          <cell r="M656" t="str">
            <v>-</v>
          </cell>
          <cell r="N656" t="str">
            <v>-</v>
          </cell>
          <cell r="O656" t="str">
            <v>-</v>
          </cell>
          <cell r="P656" t="str">
            <v>-</v>
          </cell>
          <cell r="Q656" t="str">
            <v>-</v>
          </cell>
          <cell r="R656" t="str">
            <v>-</v>
          </cell>
          <cell r="S656" t="str">
            <v>-</v>
          </cell>
          <cell r="T656" t="str">
            <v>-</v>
          </cell>
          <cell r="U656" t="str">
            <v>-</v>
          </cell>
          <cell r="V656" t="str">
            <v>-</v>
          </cell>
          <cell r="W656" t="str">
            <v>-</v>
          </cell>
          <cell r="X656" t="str">
            <v>-</v>
          </cell>
          <cell r="Y656" t="str">
            <v>-</v>
          </cell>
          <cell r="Z656" t="str">
            <v>-</v>
          </cell>
          <cell r="AA656" t="str">
            <v>-</v>
          </cell>
          <cell r="AB656" t="str">
            <v>-</v>
          </cell>
          <cell r="AC656" t="str">
            <v>-</v>
          </cell>
          <cell r="AD656" t="str">
            <v>-</v>
          </cell>
          <cell r="AE656" t="str">
            <v>-</v>
          </cell>
          <cell r="AF656" t="str">
            <v>-</v>
          </cell>
          <cell r="AG656" t="str">
            <v>-</v>
          </cell>
          <cell r="AH656" t="str">
            <v>-</v>
          </cell>
          <cell r="AI656" t="str">
            <v>-</v>
          </cell>
          <cell r="AJ656" t="str">
            <v>-</v>
          </cell>
          <cell r="AK656" t="str">
            <v>-</v>
          </cell>
          <cell r="AL656" t="str">
            <v>-</v>
          </cell>
          <cell r="AM656" t="str">
            <v>-</v>
          </cell>
          <cell r="AN656" t="str">
            <v>-</v>
          </cell>
          <cell r="AO656" t="str">
            <v>-</v>
          </cell>
          <cell r="AP656" t="str">
            <v>-</v>
          </cell>
          <cell r="AQ656" t="str">
            <v>-</v>
          </cell>
          <cell r="AR656" t="str">
            <v>-</v>
          </cell>
          <cell r="AS656" t="str">
            <v>-</v>
          </cell>
          <cell r="AT656" t="str">
            <v>-</v>
          </cell>
          <cell r="AU656" t="str">
            <v>-</v>
          </cell>
          <cell r="AV656" t="str">
            <v>-</v>
          </cell>
          <cell r="AW656" t="str">
            <v>-</v>
          </cell>
          <cell r="AX656" t="str">
            <v>-</v>
          </cell>
          <cell r="AY656" t="str">
            <v>-</v>
          </cell>
          <cell r="AZ656" t="str">
            <v>-</v>
          </cell>
          <cell r="BA656" t="str">
            <v>-</v>
          </cell>
          <cell r="BB656" t="str">
            <v>-</v>
          </cell>
          <cell r="BC656" t="str">
            <v>-</v>
          </cell>
          <cell r="BD656" t="str">
            <v>-</v>
          </cell>
          <cell r="BE656" t="str">
            <v>Bovespa</v>
          </cell>
          <cell r="BF656" t="str">
            <v>FI INFRA - Fundo Incentivado de Investimento em Infraestrutura</v>
          </cell>
          <cell r="BG656" t="str">
            <v>-</v>
          </cell>
        </row>
        <row r="657">
          <cell r="G657" t="str">
            <v>VALO11</v>
          </cell>
          <cell r="H657" t="str">
            <v>58171813000124</v>
          </cell>
          <cell r="I657" t="str">
            <v>-</v>
          </cell>
          <cell r="J657" t="str">
            <v/>
          </cell>
          <cell r="K657">
            <v>1.6393442623000001</v>
          </cell>
          <cell r="L657" t="str">
            <v>-</v>
          </cell>
          <cell r="M657" t="str">
            <v>-</v>
          </cell>
          <cell r="N657" t="str">
            <v>-</v>
          </cell>
          <cell r="O657" t="str">
            <v>-</v>
          </cell>
          <cell r="P657">
            <v>46041</v>
          </cell>
          <cell r="Q657" t="str">
            <v>-</v>
          </cell>
          <cell r="R657" t="str">
            <v>-</v>
          </cell>
          <cell r="S657" t="str">
            <v>-</v>
          </cell>
          <cell r="T657">
            <v>10</v>
          </cell>
          <cell r="U657" t="str">
            <v>-</v>
          </cell>
          <cell r="V657" t="str">
            <v>-</v>
          </cell>
          <cell r="W657" t="str">
            <v>-</v>
          </cell>
          <cell r="X657" t="str">
            <v>-</v>
          </cell>
          <cell r="Y657" t="str">
            <v>-</v>
          </cell>
          <cell r="Z657" t="str">
            <v>-</v>
          </cell>
          <cell r="AA657" t="str">
            <v>-</v>
          </cell>
          <cell r="AB657" t="str">
            <v>-</v>
          </cell>
          <cell r="AC657" t="str">
            <v>-</v>
          </cell>
          <cell r="AD657" t="str">
            <v>-</v>
          </cell>
          <cell r="AE657" t="str">
            <v>-</v>
          </cell>
          <cell r="AF657">
            <v>46020</v>
          </cell>
          <cell r="AG657" t="str">
            <v>-</v>
          </cell>
          <cell r="AH657" t="str">
            <v>-</v>
          </cell>
          <cell r="AI657" t="str">
            <v>-</v>
          </cell>
          <cell r="AJ657" t="str">
            <v>-</v>
          </cell>
          <cell r="AK657" t="str">
            <v>-</v>
          </cell>
          <cell r="AL657" t="str">
            <v>-</v>
          </cell>
          <cell r="AM657" t="str">
            <v>-</v>
          </cell>
          <cell r="AN657" t="str">
            <v>-</v>
          </cell>
          <cell r="AO657" t="str">
            <v>-</v>
          </cell>
          <cell r="AP657" t="str">
            <v>-</v>
          </cell>
          <cell r="AQ657" t="str">
            <v>-</v>
          </cell>
          <cell r="AR657" t="str">
            <v>-</v>
          </cell>
          <cell r="AS657" t="str">
            <v>-</v>
          </cell>
          <cell r="AT657" t="str">
            <v>-</v>
          </cell>
          <cell r="AU657" t="str">
            <v>-</v>
          </cell>
          <cell r="AV657" t="str">
            <v>-</v>
          </cell>
          <cell r="AW657" t="str">
            <v>-</v>
          </cell>
          <cell r="AX657" t="str">
            <v>-</v>
          </cell>
          <cell r="AY657" t="str">
            <v>-</v>
          </cell>
          <cell r="AZ657" t="str">
            <v>-</v>
          </cell>
          <cell r="BA657" t="str">
            <v>-</v>
          </cell>
          <cell r="BB657" t="str">
            <v>-</v>
          </cell>
          <cell r="BC657" t="str">
            <v>-</v>
          </cell>
          <cell r="BD657" t="str">
            <v>-</v>
          </cell>
          <cell r="BE657" t="str">
            <v>Bovespa</v>
          </cell>
          <cell r="BF657" t="str">
            <v>FI INFRA - Fundo Incentivado de Investimento em Infraestrutura</v>
          </cell>
          <cell r="BG657" t="str">
            <v>-</v>
          </cell>
        </row>
        <row r="658">
          <cell r="G658" t="str">
            <v>VINF11</v>
          </cell>
          <cell r="H658" t="str">
            <v>62253563000149</v>
          </cell>
          <cell r="I658" t="str">
            <v>-</v>
          </cell>
          <cell r="J658" t="str">
            <v/>
          </cell>
          <cell r="K658">
            <v>98.360655738000005</v>
          </cell>
          <cell r="L658" t="str">
            <v>-</v>
          </cell>
          <cell r="M658" t="str">
            <v>-</v>
          </cell>
          <cell r="N658">
            <v>130.64555393000001</v>
          </cell>
          <cell r="O658">
            <v>250.77018412000001</v>
          </cell>
          <cell r="P658">
            <v>46041</v>
          </cell>
          <cell r="Q658" t="str">
            <v>-</v>
          </cell>
          <cell r="R658" t="str">
            <v>-</v>
          </cell>
          <cell r="S658" t="str">
            <v>-</v>
          </cell>
          <cell r="T658">
            <v>93.52</v>
          </cell>
          <cell r="U658" t="str">
            <v>-</v>
          </cell>
          <cell r="V658" t="str">
            <v>-</v>
          </cell>
          <cell r="W658" t="str">
            <v>-</v>
          </cell>
          <cell r="X658" t="str">
            <v>-</v>
          </cell>
          <cell r="Y658" t="str">
            <v>-</v>
          </cell>
          <cell r="Z658" t="str">
            <v>-</v>
          </cell>
          <cell r="AA658" t="str">
            <v>-</v>
          </cell>
          <cell r="AB658" t="str">
            <v>-</v>
          </cell>
          <cell r="AC658" t="str">
            <v>-</v>
          </cell>
          <cell r="AD658" t="str">
            <v>-</v>
          </cell>
          <cell r="AE658" t="str">
            <v>-</v>
          </cell>
          <cell r="AF658">
            <v>46021</v>
          </cell>
          <cell r="AG658" t="str">
            <v>-</v>
          </cell>
          <cell r="AH658" t="str">
            <v>-</v>
          </cell>
          <cell r="AI658">
            <v>1.28</v>
          </cell>
          <cell r="AJ658">
            <v>-0.35162493332</v>
          </cell>
          <cell r="AK658">
            <v>-0.45873122580999998</v>
          </cell>
          <cell r="AL658">
            <v>2.8472016596</v>
          </cell>
          <cell r="AM658">
            <v>-5.2451289867000002</v>
          </cell>
          <cell r="AN658" t="str">
            <v>-</v>
          </cell>
          <cell r="AO658">
            <v>1.9624945488000001</v>
          </cell>
          <cell r="AP658" t="str">
            <v>-</v>
          </cell>
          <cell r="AQ658">
            <v>-2.5833333333000001</v>
          </cell>
          <cell r="AR658">
            <v>96</v>
          </cell>
          <cell r="AS658" t="str">
            <v>-</v>
          </cell>
          <cell r="AT658" t="str">
            <v>-</v>
          </cell>
          <cell r="AU658">
            <v>1.9624945488000001</v>
          </cell>
          <cell r="AV658">
            <v>0.954100536</v>
          </cell>
          <cell r="AW658">
            <v>1.9624945488000001</v>
          </cell>
          <cell r="AX658">
            <v>-7.6408798114999996</v>
          </cell>
          <cell r="AY658" t="str">
            <v>-</v>
          </cell>
          <cell r="AZ658" t="str">
            <v>-</v>
          </cell>
          <cell r="BA658">
            <v>1.3882863341</v>
          </cell>
          <cell r="BB658" t="str">
            <v>-</v>
          </cell>
          <cell r="BC658" t="str">
            <v>-</v>
          </cell>
          <cell r="BD658" t="str">
            <v>-</v>
          </cell>
          <cell r="BE658" t="str">
            <v>Bovespa</v>
          </cell>
          <cell r="BF658" t="str">
            <v>FI INFRA - Fundo Incentivado de Investimento em Infraestrutura</v>
          </cell>
          <cell r="BG658">
            <v>1.28</v>
          </cell>
        </row>
        <row r="659">
          <cell r="G659" t="str">
            <v>YCIN11</v>
          </cell>
          <cell r="H659" t="str">
            <v>57630533000174</v>
          </cell>
          <cell r="I659" t="str">
            <v>-</v>
          </cell>
          <cell r="J659" t="str">
            <v/>
          </cell>
          <cell r="K659">
            <v>0</v>
          </cell>
          <cell r="L659" t="str">
            <v>-</v>
          </cell>
          <cell r="M659" t="str">
            <v>-</v>
          </cell>
          <cell r="N659" t="str">
            <v>-</v>
          </cell>
          <cell r="O659" t="str">
            <v>-</v>
          </cell>
          <cell r="P659" t="str">
            <v>-</v>
          </cell>
          <cell r="Q659" t="str">
            <v>-</v>
          </cell>
          <cell r="R659" t="str">
            <v>-</v>
          </cell>
          <cell r="S659" t="str">
            <v>-</v>
          </cell>
          <cell r="T659" t="str">
            <v>-</v>
          </cell>
          <cell r="U659" t="str">
            <v>-</v>
          </cell>
          <cell r="V659" t="str">
            <v>-</v>
          </cell>
          <cell r="W659" t="str">
            <v>-</v>
          </cell>
          <cell r="X659" t="str">
            <v>-</v>
          </cell>
          <cell r="Y659" t="str">
            <v>-</v>
          </cell>
          <cell r="Z659" t="str">
            <v>-</v>
          </cell>
          <cell r="AA659" t="str">
            <v>-</v>
          </cell>
          <cell r="AB659" t="str">
            <v>-</v>
          </cell>
          <cell r="AC659" t="str">
            <v>-</v>
          </cell>
          <cell r="AD659" t="str">
            <v>-</v>
          </cell>
          <cell r="AE659" t="str">
            <v>-</v>
          </cell>
          <cell r="AF659" t="str">
            <v>-</v>
          </cell>
          <cell r="AG659" t="str">
            <v>-</v>
          </cell>
          <cell r="AH659" t="str">
            <v>-</v>
          </cell>
          <cell r="AI659" t="str">
            <v>-</v>
          </cell>
          <cell r="AJ659" t="str">
            <v>-</v>
          </cell>
          <cell r="AK659" t="str">
            <v>-</v>
          </cell>
          <cell r="AL659" t="str">
            <v>-</v>
          </cell>
          <cell r="AM659" t="str">
            <v>-</v>
          </cell>
          <cell r="AN659" t="str">
            <v>-</v>
          </cell>
          <cell r="AO659" t="str">
            <v>-</v>
          </cell>
          <cell r="AP659" t="str">
            <v>-</v>
          </cell>
          <cell r="AQ659" t="str">
            <v>-</v>
          </cell>
          <cell r="AR659" t="str">
            <v>-</v>
          </cell>
          <cell r="AS659" t="str">
            <v>-</v>
          </cell>
          <cell r="AT659" t="str">
            <v>-</v>
          </cell>
          <cell r="AU659" t="str">
            <v>-</v>
          </cell>
          <cell r="AV659" t="str">
            <v>-</v>
          </cell>
          <cell r="AW659" t="str">
            <v>-</v>
          </cell>
          <cell r="AX659" t="str">
            <v>-</v>
          </cell>
          <cell r="AY659" t="str">
            <v>-</v>
          </cell>
          <cell r="AZ659" t="str">
            <v>-</v>
          </cell>
          <cell r="BA659" t="str">
            <v>-</v>
          </cell>
          <cell r="BB659" t="str">
            <v>-</v>
          </cell>
          <cell r="BC659" t="str">
            <v>-</v>
          </cell>
          <cell r="BD659" t="str">
            <v>-</v>
          </cell>
          <cell r="BE659" t="str">
            <v>Bovespa</v>
          </cell>
          <cell r="BF659" t="str">
            <v>FI INFRA - Fundo Incentivado de Investimento em Infraestrutura</v>
          </cell>
          <cell r="BG659" t="str">
            <v>-</v>
          </cell>
        </row>
        <row r="660">
          <cell r="G660" t="str">
            <v>INDE12</v>
          </cell>
          <cell r="H660" t="str">
            <v>52635194000103</v>
          </cell>
          <cell r="I660" t="str">
            <v>Tradicional</v>
          </cell>
          <cell r="J660" t="str">
            <v>https://fnet.bm</v>
          </cell>
          <cell r="K660">
            <v>0</v>
          </cell>
          <cell r="L660" t="str">
            <v>-</v>
          </cell>
          <cell r="M660" t="str">
            <v>-</v>
          </cell>
          <cell r="N660" t="str">
            <v>-</v>
          </cell>
          <cell r="O660" t="str">
            <v>-</v>
          </cell>
          <cell r="P660" t="str">
            <v>-</v>
          </cell>
          <cell r="Q660" t="str">
            <v>-</v>
          </cell>
          <cell r="R660" t="str">
            <v>-</v>
          </cell>
          <cell r="S660" t="str">
            <v>-</v>
          </cell>
          <cell r="T660" t="str">
            <v>-</v>
          </cell>
          <cell r="U660" t="str">
            <v>-</v>
          </cell>
          <cell r="V660" t="str">
            <v>-</v>
          </cell>
          <cell r="W660" t="str">
            <v>-</v>
          </cell>
          <cell r="X660" t="str">
            <v>-</v>
          </cell>
          <cell r="Y660" t="str">
            <v>-</v>
          </cell>
          <cell r="Z660" t="str">
            <v>-</v>
          </cell>
          <cell r="AA660" t="str">
            <v>-</v>
          </cell>
          <cell r="AB660">
            <v>46022</v>
          </cell>
          <cell r="AC660">
            <v>447.92099999999999</v>
          </cell>
          <cell r="AD660">
            <v>51105.917119999998</v>
          </cell>
          <cell r="AE660" t="str">
            <v>-</v>
          </cell>
          <cell r="AF660" t="str">
            <v>-</v>
          </cell>
          <cell r="AG660" t="str">
            <v>-</v>
          </cell>
          <cell r="AH660" t="str">
            <v>-</v>
          </cell>
          <cell r="AI660" t="str">
            <v>-</v>
          </cell>
          <cell r="AJ660" t="str">
            <v>-</v>
          </cell>
          <cell r="AK660" t="str">
            <v>-</v>
          </cell>
          <cell r="AL660" t="str">
            <v>-</v>
          </cell>
          <cell r="AM660" t="str">
            <v>-</v>
          </cell>
          <cell r="AN660" t="str">
            <v>-</v>
          </cell>
          <cell r="AO660" t="str">
            <v>-</v>
          </cell>
          <cell r="AP660" t="str">
            <v>-</v>
          </cell>
          <cell r="AQ660" t="str">
            <v>-</v>
          </cell>
          <cell r="AR660" t="str">
            <v>-</v>
          </cell>
          <cell r="AS660" t="str">
            <v>-</v>
          </cell>
          <cell r="AT660" t="str">
            <v>-</v>
          </cell>
          <cell r="AU660" t="str">
            <v>-</v>
          </cell>
          <cell r="AV660" t="str">
            <v>-</v>
          </cell>
          <cell r="AW660" t="str">
            <v>-</v>
          </cell>
          <cell r="AX660" t="str">
            <v>-</v>
          </cell>
          <cell r="AY660" t="str">
            <v>-</v>
          </cell>
          <cell r="AZ660" t="str">
            <v>-</v>
          </cell>
          <cell r="BA660" t="str">
            <v>-</v>
          </cell>
          <cell r="BB660" t="str">
            <v>-</v>
          </cell>
          <cell r="BC660" t="str">
            <v>-</v>
          </cell>
          <cell r="BD660" t="str">
            <v>-</v>
          </cell>
          <cell r="BE660" t="str">
            <v>Bovespa</v>
          </cell>
          <cell r="BF660" t="str">
            <v>FII - Fundos de Investimento Imobiliário</v>
          </cell>
          <cell r="BG660" t="str">
            <v>-</v>
          </cell>
        </row>
        <row r="661">
          <cell r="G661" t="str">
            <v>LGCP12</v>
          </cell>
          <cell r="H661" t="str">
            <v>34598181000111</v>
          </cell>
          <cell r="I661" t="str">
            <v>Tradicional</v>
          </cell>
          <cell r="J661" t="str">
            <v>https://fnet.bm</v>
          </cell>
          <cell r="K661">
            <v>0</v>
          </cell>
          <cell r="L661" t="str">
            <v>-</v>
          </cell>
          <cell r="M661" t="str">
            <v>-</v>
          </cell>
          <cell r="N661" t="str">
            <v>-</v>
          </cell>
          <cell r="O661" t="str">
            <v>-</v>
          </cell>
          <cell r="P661" t="str">
            <v>-</v>
          </cell>
          <cell r="Q661" t="str">
            <v>-</v>
          </cell>
          <cell r="R661" t="str">
            <v>-</v>
          </cell>
          <cell r="S661" t="str">
            <v>-</v>
          </cell>
          <cell r="T661" t="str">
            <v>-</v>
          </cell>
          <cell r="U661" t="str">
            <v>-</v>
          </cell>
          <cell r="V661" t="str">
            <v>-</v>
          </cell>
          <cell r="W661" t="str">
            <v>-</v>
          </cell>
          <cell r="X661" t="str">
            <v>-</v>
          </cell>
          <cell r="Y661" t="str">
            <v>-</v>
          </cell>
          <cell r="Z661" t="str">
            <v>-</v>
          </cell>
          <cell r="AA661" t="str">
            <v>-</v>
          </cell>
          <cell r="AB661">
            <v>46022</v>
          </cell>
          <cell r="AC661">
            <v>4512.1030000000001</v>
          </cell>
          <cell r="AD661">
            <v>478635.75955999998</v>
          </cell>
          <cell r="AE661" t="str">
            <v>-</v>
          </cell>
          <cell r="AF661" t="str">
            <v>-</v>
          </cell>
          <cell r="AG661" t="str">
            <v>-</v>
          </cell>
          <cell r="AH661" t="str">
            <v>-</v>
          </cell>
          <cell r="AI661" t="str">
            <v>-</v>
          </cell>
          <cell r="AJ661" t="str">
            <v>-</v>
          </cell>
          <cell r="AK661" t="str">
            <v>-</v>
          </cell>
          <cell r="AL661" t="str">
            <v>-</v>
          </cell>
          <cell r="AM661" t="str">
            <v>-</v>
          </cell>
          <cell r="AN661" t="str">
            <v>-</v>
          </cell>
          <cell r="AO661" t="str">
            <v>-</v>
          </cell>
          <cell r="AP661" t="str">
            <v>-</v>
          </cell>
          <cell r="AQ661" t="str">
            <v>-</v>
          </cell>
          <cell r="AR661" t="str">
            <v>-</v>
          </cell>
          <cell r="AS661" t="str">
            <v>-</v>
          </cell>
          <cell r="AT661" t="str">
            <v>-</v>
          </cell>
          <cell r="AU661" t="str">
            <v>-</v>
          </cell>
          <cell r="AV661" t="str">
            <v>-</v>
          </cell>
          <cell r="AW661" t="str">
            <v>-</v>
          </cell>
          <cell r="AX661" t="str">
            <v>-</v>
          </cell>
          <cell r="AY661" t="str">
            <v>-</v>
          </cell>
          <cell r="AZ661" t="str">
            <v>-</v>
          </cell>
          <cell r="BA661" t="str">
            <v>-</v>
          </cell>
          <cell r="BB661" t="str">
            <v>-</v>
          </cell>
          <cell r="BC661" t="str">
            <v>-</v>
          </cell>
          <cell r="BD661" t="str">
            <v>-</v>
          </cell>
          <cell r="BE661" t="str">
            <v>Bovespa</v>
          </cell>
          <cell r="BF661" t="str">
            <v>FII - Fundos de Investimento Imobiliário</v>
          </cell>
          <cell r="BG661" t="str">
            <v>-</v>
          </cell>
        </row>
        <row r="662">
          <cell r="G662" t="str">
            <v>ISNN11</v>
          </cell>
          <cell r="H662" t="str">
            <v>62573018000130</v>
          </cell>
          <cell r="I662" t="str">
            <v>-</v>
          </cell>
          <cell r="J662" t="str">
            <v>https://fnet.bm</v>
          </cell>
          <cell r="K662">
            <v>16.393442622999999</v>
          </cell>
          <cell r="L662" t="str">
            <v>-</v>
          </cell>
          <cell r="M662" t="str">
            <v>-</v>
          </cell>
          <cell r="N662" t="str">
            <v>-</v>
          </cell>
          <cell r="O662" t="str">
            <v>-</v>
          </cell>
          <cell r="P662">
            <v>46041</v>
          </cell>
          <cell r="Q662" t="str">
            <v>-</v>
          </cell>
          <cell r="R662" t="str">
            <v>-</v>
          </cell>
          <cell r="S662" t="str">
            <v>-</v>
          </cell>
          <cell r="T662">
            <v>1022.33</v>
          </cell>
          <cell r="U662" t="str">
            <v>-</v>
          </cell>
          <cell r="V662" t="str">
            <v>-</v>
          </cell>
          <cell r="W662" t="str">
            <v>-</v>
          </cell>
          <cell r="X662" t="str">
            <v>-</v>
          </cell>
          <cell r="Y662" t="str">
            <v>-</v>
          </cell>
          <cell r="Z662" t="str">
            <v>-</v>
          </cell>
          <cell r="AA662" t="str">
            <v>-</v>
          </cell>
          <cell r="AB662" t="str">
            <v>-</v>
          </cell>
          <cell r="AC662" t="str">
            <v>-</v>
          </cell>
          <cell r="AD662" t="str">
            <v>-</v>
          </cell>
          <cell r="AE662" t="str">
            <v>-</v>
          </cell>
          <cell r="AF662" t="str">
            <v>-</v>
          </cell>
          <cell r="AG662" t="str">
            <v>-</v>
          </cell>
          <cell r="AH662" t="str">
            <v>-</v>
          </cell>
          <cell r="AI662" t="str">
            <v>-</v>
          </cell>
          <cell r="AJ662">
            <v>5.0890087186000001E-2</v>
          </cell>
          <cell r="AK662">
            <v>-5.6216205302999998E-2</v>
          </cell>
          <cell r="AL662" t="str">
            <v>-</v>
          </cell>
          <cell r="AM662" t="str">
            <v>-</v>
          </cell>
          <cell r="AN662" t="str">
            <v>-</v>
          </cell>
          <cell r="AO662" t="str">
            <v>-</v>
          </cell>
          <cell r="AP662" t="str">
            <v>-</v>
          </cell>
          <cell r="AQ662">
            <v>0.25595261450000001</v>
          </cell>
          <cell r="AR662">
            <v>1019.72</v>
          </cell>
          <cell r="AS662" t="str">
            <v>-</v>
          </cell>
          <cell r="AT662" t="str">
            <v>-</v>
          </cell>
          <cell r="AU662" t="str">
            <v>-</v>
          </cell>
          <cell r="AV662" t="str">
            <v>-</v>
          </cell>
          <cell r="AW662" t="str">
            <v>-</v>
          </cell>
          <cell r="AX662" t="str">
            <v>-</v>
          </cell>
          <cell r="AY662" t="str">
            <v>-</v>
          </cell>
          <cell r="AZ662" t="str">
            <v>-</v>
          </cell>
          <cell r="BA662" t="str">
            <v>-</v>
          </cell>
          <cell r="BB662" t="str">
            <v>-</v>
          </cell>
          <cell r="BC662" t="str">
            <v>-</v>
          </cell>
          <cell r="BD662" t="str">
            <v>-</v>
          </cell>
          <cell r="BE662" t="str">
            <v>Bovespa</v>
          </cell>
          <cell r="BF662" t="str">
            <v>FI INFRA - Fundo Incentivado de Investimento em Infraestrutura</v>
          </cell>
          <cell r="BG662" t="str">
            <v>-</v>
          </cell>
        </row>
        <row r="663">
          <cell r="G663" t="str">
            <v>ISNT11</v>
          </cell>
          <cell r="H663" t="str">
            <v>60365430000139</v>
          </cell>
          <cell r="I663" t="str">
            <v>-</v>
          </cell>
          <cell r="J663" t="str">
            <v/>
          </cell>
          <cell r="K663">
            <v>59.016393442999998</v>
          </cell>
          <cell r="L663" t="str">
            <v>-</v>
          </cell>
          <cell r="M663" t="str">
            <v>-</v>
          </cell>
          <cell r="N663" t="str">
            <v>-</v>
          </cell>
          <cell r="O663">
            <v>46298.007766000002</v>
          </cell>
          <cell r="P663">
            <v>46041</v>
          </cell>
          <cell r="Q663" t="str">
            <v>-</v>
          </cell>
          <cell r="R663" t="str">
            <v>-</v>
          </cell>
          <cell r="S663" t="str">
            <v>-</v>
          </cell>
          <cell r="T663">
            <v>1060.2</v>
          </cell>
          <cell r="U663" t="str">
            <v>-</v>
          </cell>
          <cell r="V663" t="str">
            <v>-</v>
          </cell>
          <cell r="W663" t="str">
            <v>-</v>
          </cell>
          <cell r="X663" t="str">
            <v>-</v>
          </cell>
          <cell r="Y663" t="str">
            <v>-</v>
          </cell>
          <cell r="Z663" t="str">
            <v>-</v>
          </cell>
          <cell r="AA663" t="str">
            <v>-</v>
          </cell>
          <cell r="AB663" t="str">
            <v>-</v>
          </cell>
          <cell r="AC663" t="str">
            <v>-</v>
          </cell>
          <cell r="AD663" t="str">
            <v>-</v>
          </cell>
          <cell r="AE663" t="str">
            <v>-</v>
          </cell>
          <cell r="AF663" t="str">
            <v>-</v>
          </cell>
          <cell r="AG663" t="str">
            <v>-</v>
          </cell>
          <cell r="AH663" t="str">
            <v>-</v>
          </cell>
          <cell r="AI663">
            <v>0</v>
          </cell>
          <cell r="AJ663">
            <v>0.15492744842</v>
          </cell>
          <cell r="AK663">
            <v>4.7821155931000003E-2</v>
          </cell>
          <cell r="AL663">
            <v>1.084065101</v>
          </cell>
          <cell r="AM663" t="str">
            <v>-</v>
          </cell>
          <cell r="AN663" t="str">
            <v>-</v>
          </cell>
          <cell r="AO663">
            <v>0.52719411342</v>
          </cell>
          <cell r="AP663" t="str">
            <v>-</v>
          </cell>
          <cell r="AQ663">
            <v>0.34546401001999999</v>
          </cell>
          <cell r="AR663">
            <v>1056.55</v>
          </cell>
          <cell r="AS663" t="str">
            <v>-</v>
          </cell>
          <cell r="AT663" t="str">
            <v>-</v>
          </cell>
          <cell r="AU663">
            <v>0.52719411342</v>
          </cell>
          <cell r="AV663">
            <v>-0.48119989933000001</v>
          </cell>
          <cell r="AW663">
            <v>1.3297463489000001</v>
          </cell>
          <cell r="AX663">
            <v>0.52719411342</v>
          </cell>
          <cell r="AY663" t="str">
            <v>-</v>
          </cell>
          <cell r="AZ663" t="str">
            <v>-</v>
          </cell>
          <cell r="BA663">
            <v>0</v>
          </cell>
          <cell r="BB663" t="str">
            <v>-</v>
          </cell>
          <cell r="BC663" t="str">
            <v>-</v>
          </cell>
          <cell r="BD663" t="str">
            <v>-</v>
          </cell>
          <cell r="BE663" t="str">
            <v>Bovespa</v>
          </cell>
          <cell r="BF663" t="str">
            <v>FI INFRA - Fundo Incentivado de Investimento em Infraestrutura</v>
          </cell>
          <cell r="BG663">
            <v>0</v>
          </cell>
        </row>
        <row r="664">
          <cell r="G664" t="str">
            <v>ISEN11</v>
          </cell>
          <cell r="H664" t="str">
            <v>60365845000102</v>
          </cell>
          <cell r="I664" t="str">
            <v>-</v>
          </cell>
          <cell r="J664" t="str">
            <v/>
          </cell>
          <cell r="K664">
            <v>100</v>
          </cell>
          <cell r="L664" t="str">
            <v>-</v>
          </cell>
          <cell r="M664" t="str">
            <v>-</v>
          </cell>
          <cell r="N664">
            <v>13122.337395</v>
          </cell>
          <cell r="O664">
            <v>11658.408240000001</v>
          </cell>
          <cell r="P664">
            <v>46041</v>
          </cell>
          <cell r="Q664" t="str">
            <v>-</v>
          </cell>
          <cell r="R664" t="str">
            <v>-</v>
          </cell>
          <cell r="S664" t="str">
            <v>-</v>
          </cell>
          <cell r="T664">
            <v>109.4</v>
          </cell>
          <cell r="U664" t="str">
            <v>-</v>
          </cell>
          <cell r="V664" t="str">
            <v>-</v>
          </cell>
          <cell r="W664" t="str">
            <v>-</v>
          </cell>
          <cell r="X664" t="str">
            <v>-</v>
          </cell>
          <cell r="Y664" t="str">
            <v>-</v>
          </cell>
          <cell r="Z664" t="str">
            <v>-</v>
          </cell>
          <cell r="AA664" t="str">
            <v>-</v>
          </cell>
          <cell r="AB664" t="str">
            <v>-</v>
          </cell>
          <cell r="AC664" t="str">
            <v>-</v>
          </cell>
          <cell r="AD664" t="str">
            <v>-</v>
          </cell>
          <cell r="AE664" t="str">
            <v>-</v>
          </cell>
          <cell r="AF664" t="str">
            <v>-</v>
          </cell>
          <cell r="AG664" t="str">
            <v>-</v>
          </cell>
          <cell r="AH664" t="str">
            <v>-</v>
          </cell>
          <cell r="AI664">
            <v>0</v>
          </cell>
          <cell r="AJ664">
            <v>-0.98651461666999996</v>
          </cell>
          <cell r="AK664">
            <v>-1.0936209092</v>
          </cell>
          <cell r="AL664">
            <v>1.1838697743</v>
          </cell>
          <cell r="AM664">
            <v>3.8739080897</v>
          </cell>
          <cell r="AN664" t="str">
            <v>-</v>
          </cell>
          <cell r="AO664">
            <v>0.90389227080000001</v>
          </cell>
          <cell r="AP664" t="str">
            <v>-</v>
          </cell>
          <cell r="AQ664">
            <v>0.23822613166000001</v>
          </cell>
          <cell r="AR664">
            <v>109.14</v>
          </cell>
          <cell r="AS664" t="str">
            <v>-</v>
          </cell>
          <cell r="AT664" t="str">
            <v>-</v>
          </cell>
          <cell r="AU664">
            <v>0.90389227080000001</v>
          </cell>
          <cell r="AV664">
            <v>-0.10450174195</v>
          </cell>
          <cell r="AW664">
            <v>1.5929535233000001</v>
          </cell>
          <cell r="AX664">
            <v>0.58435438259000005</v>
          </cell>
          <cell r="AY664" t="str">
            <v>-</v>
          </cell>
          <cell r="AZ664" t="str">
            <v>-</v>
          </cell>
          <cell r="BA664">
            <v>0</v>
          </cell>
          <cell r="BB664" t="str">
            <v>-</v>
          </cell>
          <cell r="BC664" t="str">
            <v>-</v>
          </cell>
          <cell r="BD664" t="str">
            <v>-</v>
          </cell>
          <cell r="BE664" t="str">
            <v>Bovespa</v>
          </cell>
          <cell r="BF664" t="str">
            <v>FI INFRA - Fundo Incentivado de Investimento em Infraestrutura</v>
          </cell>
          <cell r="BG664">
            <v>0</v>
          </cell>
        </row>
        <row r="665">
          <cell r="G665" t="str">
            <v>ISET11</v>
          </cell>
          <cell r="H665" t="str">
            <v>60365671000188</v>
          </cell>
          <cell r="I665" t="str">
            <v>-</v>
          </cell>
          <cell r="J665" t="str">
            <v/>
          </cell>
          <cell r="K665">
            <v>91.803278688999995</v>
          </cell>
          <cell r="L665" t="str">
            <v>-</v>
          </cell>
          <cell r="M665" t="str">
            <v>-</v>
          </cell>
          <cell r="N665">
            <v>1194.3905874</v>
          </cell>
          <cell r="O665">
            <v>3095.7938224</v>
          </cell>
          <cell r="P665">
            <v>46041</v>
          </cell>
          <cell r="Q665" t="str">
            <v>-</v>
          </cell>
          <cell r="R665" t="str">
            <v>-</v>
          </cell>
          <cell r="S665" t="str">
            <v>-</v>
          </cell>
          <cell r="T665">
            <v>108.47</v>
          </cell>
          <cell r="U665" t="str">
            <v>-</v>
          </cell>
          <cell r="V665" t="str">
            <v>-</v>
          </cell>
          <cell r="W665" t="str">
            <v>-</v>
          </cell>
          <cell r="X665" t="str">
            <v>-</v>
          </cell>
          <cell r="Y665" t="str">
            <v>-</v>
          </cell>
          <cell r="Z665" t="str">
            <v>-</v>
          </cell>
          <cell r="AA665" t="str">
            <v>-</v>
          </cell>
          <cell r="AB665" t="str">
            <v>-</v>
          </cell>
          <cell r="AC665" t="str">
            <v>-</v>
          </cell>
          <cell r="AD665" t="str">
            <v>-</v>
          </cell>
          <cell r="AE665" t="str">
            <v>-</v>
          </cell>
          <cell r="AF665" t="str">
            <v>-</v>
          </cell>
          <cell r="AG665" t="str">
            <v>-</v>
          </cell>
          <cell r="AH665" t="str">
            <v>-</v>
          </cell>
          <cell r="AI665">
            <v>0</v>
          </cell>
          <cell r="AJ665">
            <v>-2.2440519106000001</v>
          </cell>
          <cell r="AK665">
            <v>-2.3511582030999998</v>
          </cell>
          <cell r="AL665">
            <v>1.0809803372</v>
          </cell>
          <cell r="AM665">
            <v>3.3933848058999998</v>
          </cell>
          <cell r="AN665" t="str">
            <v>-</v>
          </cell>
          <cell r="AO665">
            <v>0.76172782154999996</v>
          </cell>
          <cell r="AP665" t="str">
            <v>-</v>
          </cell>
          <cell r="AQ665">
            <v>0.14772412504999999</v>
          </cell>
          <cell r="AR665" t="str">
            <v>-</v>
          </cell>
          <cell r="AS665" t="str">
            <v>-</v>
          </cell>
          <cell r="AT665" t="str">
            <v>-</v>
          </cell>
          <cell r="AU665">
            <v>0.76172782154999996</v>
          </cell>
          <cell r="AV665">
            <v>-0.2466661912</v>
          </cell>
          <cell r="AW665">
            <v>1.4222658167</v>
          </cell>
          <cell r="AX665">
            <v>-1.4690248381</v>
          </cell>
          <cell r="AY665" t="str">
            <v>-</v>
          </cell>
          <cell r="AZ665" t="str">
            <v>-</v>
          </cell>
          <cell r="BA665">
            <v>0</v>
          </cell>
          <cell r="BB665" t="str">
            <v>-</v>
          </cell>
          <cell r="BC665" t="str">
            <v>-</v>
          </cell>
          <cell r="BD665" t="str">
            <v>-</v>
          </cell>
          <cell r="BE665" t="str">
            <v>Bovespa</v>
          </cell>
          <cell r="BF665" t="str">
            <v>FI INFRA - Fundo Incentivado de Investimento em Infraestrutura</v>
          </cell>
          <cell r="BG665">
            <v>0</v>
          </cell>
        </row>
        <row r="666">
          <cell r="G666" t="str">
            <v>ISTT11</v>
          </cell>
          <cell r="H666" t="str">
            <v>61351720000196</v>
          </cell>
          <cell r="I666" t="str">
            <v>-</v>
          </cell>
          <cell r="J666" t="str">
            <v/>
          </cell>
          <cell r="K666">
            <v>100</v>
          </cell>
          <cell r="L666" t="str">
            <v>-</v>
          </cell>
          <cell r="M666" t="str">
            <v>-</v>
          </cell>
          <cell r="N666">
            <v>5948.8441153000003</v>
          </cell>
          <cell r="O666">
            <v>7457.3751087999999</v>
          </cell>
          <cell r="P666">
            <v>46041</v>
          </cell>
          <cell r="Q666" t="str">
            <v>-</v>
          </cell>
          <cell r="R666" t="str">
            <v>-</v>
          </cell>
          <cell r="S666" t="str">
            <v>-</v>
          </cell>
          <cell r="T666">
            <v>1056</v>
          </cell>
          <cell r="U666" t="str">
            <v>-</v>
          </cell>
          <cell r="V666" t="str">
            <v>-</v>
          </cell>
          <cell r="W666" t="str">
            <v>-</v>
          </cell>
          <cell r="X666" t="str">
            <v>-</v>
          </cell>
          <cell r="Y666" t="str">
            <v>-</v>
          </cell>
          <cell r="Z666" t="str">
            <v>-</v>
          </cell>
          <cell r="AA666" t="str">
            <v>-</v>
          </cell>
          <cell r="AB666" t="str">
            <v>-</v>
          </cell>
          <cell r="AC666" t="str">
            <v>-</v>
          </cell>
          <cell r="AD666" t="str">
            <v>-</v>
          </cell>
          <cell r="AE666" t="str">
            <v>-</v>
          </cell>
          <cell r="AF666" t="str">
            <v>-</v>
          </cell>
          <cell r="AG666" t="str">
            <v>-</v>
          </cell>
          <cell r="AH666" t="str">
            <v>-</v>
          </cell>
          <cell r="AI666">
            <v>0</v>
          </cell>
          <cell r="AJ666">
            <v>-0.37735849054999998</v>
          </cell>
          <cell r="AK666">
            <v>-0.48446478304000001</v>
          </cell>
          <cell r="AL666">
            <v>0.87886893379999997</v>
          </cell>
          <cell r="AM666">
            <v>3.4786869182000002</v>
          </cell>
          <cell r="AN666" t="str">
            <v>-</v>
          </cell>
          <cell r="AO666">
            <v>0.56472425640000001</v>
          </cell>
          <cell r="AP666" t="str">
            <v>-</v>
          </cell>
          <cell r="AQ666">
            <v>0.34302872499999998</v>
          </cell>
          <cell r="AR666">
            <v>1052.3900000000001</v>
          </cell>
          <cell r="AS666" t="str">
            <v>-</v>
          </cell>
          <cell r="AT666" t="str">
            <v>-</v>
          </cell>
          <cell r="AU666">
            <v>0.56472425640000001</v>
          </cell>
          <cell r="AV666">
            <v>-0.44366975635</v>
          </cell>
          <cell r="AW666">
            <v>1.3786578361999999</v>
          </cell>
          <cell r="AX666">
            <v>0.56472425640000001</v>
          </cell>
          <cell r="AY666" t="str">
            <v>-</v>
          </cell>
          <cell r="AZ666" t="str">
            <v>-</v>
          </cell>
          <cell r="BA666">
            <v>0</v>
          </cell>
          <cell r="BB666" t="str">
            <v>-</v>
          </cell>
          <cell r="BC666" t="str">
            <v>-</v>
          </cell>
          <cell r="BD666" t="str">
            <v>-</v>
          </cell>
          <cell r="BE666" t="str">
            <v>Bovespa</v>
          </cell>
          <cell r="BF666" t="str">
            <v>FI INFRA - Fundo Incentivado de Investimento em Infraestrutura</v>
          </cell>
          <cell r="BG666">
            <v>0</v>
          </cell>
        </row>
        <row r="667">
          <cell r="G667" t="str">
            <v>ISEE</v>
          </cell>
          <cell r="H667" t="str">
            <v>-</v>
          </cell>
          <cell r="I667" t="str">
            <v>-</v>
          </cell>
          <cell r="J667" t="str">
            <v/>
          </cell>
          <cell r="K667">
            <v>100</v>
          </cell>
          <cell r="L667" t="str">
            <v>-</v>
          </cell>
          <cell r="M667" t="str">
            <v>-</v>
          </cell>
          <cell r="N667" t="str">
            <v>-</v>
          </cell>
          <cell r="O667" t="str">
            <v>-</v>
          </cell>
          <cell r="P667">
            <v>46041</v>
          </cell>
          <cell r="Q667" t="str">
            <v>-</v>
          </cell>
          <cell r="R667" t="str">
            <v>-</v>
          </cell>
          <cell r="S667" t="str">
            <v>-</v>
          </cell>
          <cell r="T667">
            <v>4181.9799999999996</v>
          </cell>
          <cell r="U667">
            <v>4386.58</v>
          </cell>
          <cell r="V667">
            <v>95.335774111000006</v>
          </cell>
          <cell r="W667">
            <v>45995</v>
          </cell>
          <cell r="X667">
            <v>3134.42</v>
          </cell>
          <cell r="Y667">
            <v>133.42117521</v>
          </cell>
          <cell r="Z667">
            <v>45681</v>
          </cell>
          <cell r="AA667" t="str">
            <v>-</v>
          </cell>
          <cell r="AB667" t="str">
            <v>-</v>
          </cell>
          <cell r="AC667" t="str">
            <v>-</v>
          </cell>
          <cell r="AD667" t="str">
            <v>-</v>
          </cell>
          <cell r="AE667" t="str">
            <v>-</v>
          </cell>
          <cell r="AF667" t="str">
            <v>-</v>
          </cell>
          <cell r="AG667">
            <v>0</v>
          </cell>
          <cell r="AH667">
            <v>0</v>
          </cell>
          <cell r="AI667">
            <v>0</v>
          </cell>
          <cell r="AJ667">
            <v>-0.19116990743000001</v>
          </cell>
          <cell r="AK667">
            <v>-0.29827619991999998</v>
          </cell>
          <cell r="AL667">
            <v>2.0311169556999999</v>
          </cell>
          <cell r="AM667">
            <v>10.139927363</v>
          </cell>
          <cell r="AN667">
            <v>34.691419259</v>
          </cell>
          <cell r="AO667">
            <v>0.24978665042000001</v>
          </cell>
          <cell r="AP667">
            <v>9.3201593918000007</v>
          </cell>
          <cell r="AQ667">
            <v>-1.0018227872000001</v>
          </cell>
          <cell r="AR667">
            <v>4224.3</v>
          </cell>
          <cell r="AS667">
            <v>-0.43094417251</v>
          </cell>
          <cell r="AT667">
            <v>-33.472844881</v>
          </cell>
          <cell r="AU667">
            <v>0.24978665042000001</v>
          </cell>
          <cell r="AV667">
            <v>-0.75860736233000003</v>
          </cell>
          <cell r="AW667">
            <v>10.482338618</v>
          </cell>
          <cell r="AX667">
            <v>-7.1868721216000004</v>
          </cell>
          <cell r="AY667">
            <v>9</v>
          </cell>
          <cell r="AZ667">
            <v>6</v>
          </cell>
          <cell r="BA667">
            <v>0</v>
          </cell>
          <cell r="BB667">
            <v>1.1298774647000001</v>
          </cell>
          <cell r="BC667">
            <v>0.89605992822000002</v>
          </cell>
          <cell r="BD667">
            <v>9.2385369447999999</v>
          </cell>
          <cell r="BE667" t="str">
            <v>Bovespa</v>
          </cell>
          <cell r="BF667" t="str">
            <v>-</v>
          </cell>
          <cell r="BG667">
            <v>0</v>
          </cell>
        </row>
        <row r="668">
          <cell r="G668" t="str">
            <v>ITAG</v>
          </cell>
          <cell r="H668" t="str">
            <v>-</v>
          </cell>
          <cell r="I668" t="str">
            <v>-</v>
          </cell>
          <cell r="J668" t="str">
            <v/>
          </cell>
          <cell r="K668">
            <v>100</v>
          </cell>
          <cell r="L668" t="str">
            <v>-</v>
          </cell>
          <cell r="M668" t="str">
            <v>-</v>
          </cell>
          <cell r="N668" t="str">
            <v>-</v>
          </cell>
          <cell r="O668" t="str">
            <v>-</v>
          </cell>
          <cell r="P668">
            <v>46041</v>
          </cell>
          <cell r="Q668" t="str">
            <v>-</v>
          </cell>
          <cell r="R668" t="str">
            <v>-</v>
          </cell>
          <cell r="S668" t="str">
            <v>-</v>
          </cell>
          <cell r="T668">
            <v>35940.04</v>
          </cell>
          <cell r="U668">
            <v>36115.18</v>
          </cell>
          <cell r="V668">
            <v>99.515051565999997</v>
          </cell>
          <cell r="W668">
            <v>46037</v>
          </cell>
          <cell r="X668">
            <v>27219.599999999999</v>
          </cell>
          <cell r="Y668">
            <v>132.03735544</v>
          </cell>
          <cell r="Z668">
            <v>45721</v>
          </cell>
          <cell r="AA668" t="str">
            <v>-</v>
          </cell>
          <cell r="AB668" t="str">
            <v>-</v>
          </cell>
          <cell r="AC668" t="str">
            <v>-</v>
          </cell>
          <cell r="AD668" t="str">
            <v>-</v>
          </cell>
          <cell r="AE668" t="str">
            <v>-</v>
          </cell>
          <cell r="AF668" t="str">
            <v>-</v>
          </cell>
          <cell r="AG668">
            <v>0</v>
          </cell>
          <cell r="AH668">
            <v>0</v>
          </cell>
          <cell r="AI668">
            <v>0</v>
          </cell>
          <cell r="AJ668">
            <v>1.4554132940000001E-2</v>
          </cell>
          <cell r="AK668">
            <v>-9.2552159548999993E-2</v>
          </cell>
          <cell r="AL668">
            <v>4.1135525915000004</v>
          </cell>
          <cell r="AM668">
            <v>14.501171770999999</v>
          </cell>
          <cell r="AN668">
            <v>31.538304724</v>
          </cell>
          <cell r="AO668">
            <v>2.4076892874000002</v>
          </cell>
          <cell r="AP668">
            <v>6.1670448572999996</v>
          </cell>
          <cell r="AQ668">
            <v>1.0037695105</v>
          </cell>
          <cell r="AR668">
            <v>35582.870000000003</v>
          </cell>
          <cell r="AS668">
            <v>33.716201259000002</v>
          </cell>
          <cell r="AT668">
            <v>0.67430055060000005</v>
          </cell>
          <cell r="AU668">
            <v>2.4076892874000002</v>
          </cell>
          <cell r="AV668">
            <v>1.3992952747</v>
          </cell>
          <cell r="AW668">
            <v>5.8703483663</v>
          </cell>
          <cell r="AX668">
            <v>-4.1392605410999996</v>
          </cell>
          <cell r="AY668">
            <v>10</v>
          </cell>
          <cell r="AZ668">
            <v>7</v>
          </cell>
          <cell r="BA668">
            <v>0</v>
          </cell>
          <cell r="BB668">
            <v>1.1636263583999999</v>
          </cell>
          <cell r="BC668">
            <v>0.95414182668000003</v>
          </cell>
          <cell r="BD668">
            <v>5.8944950252000003</v>
          </cell>
          <cell r="BE668" t="str">
            <v>Bovespa</v>
          </cell>
          <cell r="BF668" t="str">
            <v>-</v>
          </cell>
          <cell r="BG668">
            <v>0</v>
          </cell>
        </row>
        <row r="669">
          <cell r="G669" t="str">
            <v>IVBX</v>
          </cell>
          <cell r="H669" t="str">
            <v>-</v>
          </cell>
          <cell r="I669" t="str">
            <v>-</v>
          </cell>
          <cell r="J669" t="str">
            <v/>
          </cell>
          <cell r="K669">
            <v>100</v>
          </cell>
          <cell r="L669" t="str">
            <v>-</v>
          </cell>
          <cell r="M669" t="str">
            <v>-</v>
          </cell>
          <cell r="N669" t="str">
            <v>-</v>
          </cell>
          <cell r="O669" t="str">
            <v>-</v>
          </cell>
          <cell r="P669">
            <v>46041</v>
          </cell>
          <cell r="Q669" t="str">
            <v>-</v>
          </cell>
          <cell r="R669" t="str">
            <v>-</v>
          </cell>
          <cell r="S669" t="str">
            <v>-</v>
          </cell>
          <cell r="T669">
            <v>17299.77</v>
          </cell>
          <cell r="U669">
            <v>18317.240000000002</v>
          </cell>
          <cell r="V669">
            <v>94.445287609000005</v>
          </cell>
          <cell r="W669">
            <v>45995</v>
          </cell>
          <cell r="X669">
            <v>12751.91</v>
          </cell>
          <cell r="Y669">
            <v>135.66414757000001</v>
          </cell>
          <cell r="Z669">
            <v>45681</v>
          </cell>
          <cell r="AA669" t="str">
            <v>-</v>
          </cell>
          <cell r="AB669" t="str">
            <v>-</v>
          </cell>
          <cell r="AC669" t="str">
            <v>-</v>
          </cell>
          <cell r="AD669" t="str">
            <v>-</v>
          </cell>
          <cell r="AE669" t="str">
            <v>-</v>
          </cell>
          <cell r="AF669" t="str">
            <v>-</v>
          </cell>
          <cell r="AG669">
            <v>0</v>
          </cell>
          <cell r="AH669">
            <v>0</v>
          </cell>
          <cell r="AI669">
            <v>0</v>
          </cell>
          <cell r="AJ669">
            <v>0.10293959385</v>
          </cell>
          <cell r="AK669">
            <v>-4.1666986362999996E-3</v>
          </cell>
          <cell r="AL669">
            <v>0.51746848329999995</v>
          </cell>
          <cell r="AM669">
            <v>9.1502571059999998</v>
          </cell>
          <cell r="AN669">
            <v>36.692456847000003</v>
          </cell>
          <cell r="AO669">
            <v>-0.78905293002999999</v>
          </cell>
          <cell r="AP669">
            <v>11.321196979</v>
          </cell>
          <cell r="AQ669">
            <v>-1.3499272945</v>
          </cell>
          <cell r="AR669">
            <v>17536.5</v>
          </cell>
          <cell r="AS669">
            <v>6.0411138511000004</v>
          </cell>
          <cell r="AT669">
            <v>-27.000786857000001</v>
          </cell>
          <cell r="AU669">
            <v>-0.78905293002999999</v>
          </cell>
          <cell r="AV669">
            <v>-1.7974469427999999</v>
          </cell>
          <cell r="AW669">
            <v>8.9597463720999997</v>
          </cell>
          <cell r="AX669">
            <v>-4.9621070972999997</v>
          </cell>
          <cell r="AY669">
            <v>8</v>
          </cell>
          <cell r="AZ669">
            <v>7</v>
          </cell>
          <cell r="BA669">
            <v>0</v>
          </cell>
          <cell r="BB669">
            <v>1.2910727393999999</v>
          </cell>
          <cell r="BC669">
            <v>0.79217446329999996</v>
          </cell>
          <cell r="BD669">
            <v>12.774266106000001</v>
          </cell>
          <cell r="BE669" t="str">
            <v>Bovespa</v>
          </cell>
          <cell r="BF669" t="str">
            <v>-</v>
          </cell>
          <cell r="BG669">
            <v>0</v>
          </cell>
        </row>
        <row r="670">
          <cell r="G670" t="str">
            <v>KNHY12</v>
          </cell>
          <cell r="H670" t="str">
            <v>30130708000128</v>
          </cell>
          <cell r="I670" t="str">
            <v>-</v>
          </cell>
          <cell r="J670" t="str">
            <v>https://fnet.bm</v>
          </cell>
          <cell r="K670">
            <v>0</v>
          </cell>
          <cell r="L670" t="str">
            <v>-</v>
          </cell>
          <cell r="M670" t="str">
            <v>-</v>
          </cell>
          <cell r="N670">
            <v>0</v>
          </cell>
          <cell r="O670">
            <v>0</v>
          </cell>
          <cell r="P670">
            <v>45870</v>
          </cell>
          <cell r="Q670" t="str">
            <v>-</v>
          </cell>
          <cell r="R670" t="str">
            <v>-</v>
          </cell>
          <cell r="S670" t="str">
            <v>-</v>
          </cell>
          <cell r="T670" t="str">
            <v>-</v>
          </cell>
          <cell r="U670" t="str">
            <v>-</v>
          </cell>
          <cell r="V670" t="str">
            <v>-</v>
          </cell>
          <cell r="W670" t="str">
            <v>-</v>
          </cell>
          <cell r="X670" t="str">
            <v>-</v>
          </cell>
          <cell r="Y670" t="str">
            <v>-</v>
          </cell>
          <cell r="Z670" t="str">
            <v>-</v>
          </cell>
          <cell r="AA670" t="str">
            <v>-</v>
          </cell>
          <cell r="AB670">
            <v>46022</v>
          </cell>
          <cell r="AC670">
            <v>31173.082999999999</v>
          </cell>
          <cell r="AD670">
            <v>3073780.3670999999</v>
          </cell>
          <cell r="AE670" t="str">
            <v>-</v>
          </cell>
          <cell r="AF670" t="str">
            <v>-</v>
          </cell>
          <cell r="AG670" t="str">
            <v>-</v>
          </cell>
          <cell r="AH670" t="str">
            <v>-</v>
          </cell>
          <cell r="AI670">
            <v>0</v>
          </cell>
          <cell r="AJ670" t="str">
            <v>-</v>
          </cell>
          <cell r="AK670" t="str">
            <v>-</v>
          </cell>
          <cell r="AL670" t="str">
            <v>-</v>
          </cell>
          <cell r="AM670" t="str">
            <v>-</v>
          </cell>
          <cell r="AN670" t="str">
            <v>-</v>
          </cell>
          <cell r="AO670" t="str">
            <v>-</v>
          </cell>
          <cell r="AP670" t="str">
            <v>-</v>
          </cell>
          <cell r="AQ670" t="str">
            <v>-</v>
          </cell>
          <cell r="AR670" t="str">
            <v>-</v>
          </cell>
          <cell r="AS670" t="str">
            <v>-</v>
          </cell>
          <cell r="AT670" t="str">
            <v>-</v>
          </cell>
          <cell r="AU670" t="str">
            <v>-</v>
          </cell>
          <cell r="AV670" t="str">
            <v>-</v>
          </cell>
          <cell r="AW670">
            <v>-50</v>
          </cell>
          <cell r="AX670">
            <v>-50</v>
          </cell>
          <cell r="AY670" t="str">
            <v>-</v>
          </cell>
          <cell r="AZ670" t="str">
            <v>-</v>
          </cell>
          <cell r="BA670" t="str">
            <v>-</v>
          </cell>
          <cell r="BB670" t="str">
            <v>-</v>
          </cell>
          <cell r="BC670" t="str">
            <v>-</v>
          </cell>
          <cell r="BD670" t="str">
            <v>-</v>
          </cell>
          <cell r="BE670" t="str">
            <v>Bovespa</v>
          </cell>
          <cell r="BF670" t="str">
            <v>FII - Fundos de Investimento Imobiliário</v>
          </cell>
          <cell r="BG670">
            <v>0</v>
          </cell>
        </row>
        <row r="671">
          <cell r="G671" t="str">
            <v>KNCR12</v>
          </cell>
          <cell r="H671" t="str">
            <v>16706958000132</v>
          </cell>
          <cell r="I671" t="str">
            <v>Tradicional</v>
          </cell>
          <cell r="J671" t="str">
            <v>https://fnet.bm</v>
          </cell>
          <cell r="K671">
            <v>0</v>
          </cell>
          <cell r="L671" t="str">
            <v>-</v>
          </cell>
          <cell r="M671">
            <v>4.5469732799999996</v>
          </cell>
          <cell r="N671">
            <v>0</v>
          </cell>
          <cell r="O671">
            <v>0</v>
          </cell>
          <cell r="P671">
            <v>45936</v>
          </cell>
          <cell r="Q671" t="str">
            <v>-</v>
          </cell>
          <cell r="R671" t="str">
            <v>-</v>
          </cell>
          <cell r="S671" t="str">
            <v>-</v>
          </cell>
          <cell r="T671" t="str">
            <v>-</v>
          </cell>
          <cell r="U671">
            <v>0.81</v>
          </cell>
          <cell r="V671" t="str">
            <v>-</v>
          </cell>
          <cell r="W671">
            <v>45926</v>
          </cell>
          <cell r="X671">
            <v>0.24</v>
          </cell>
          <cell r="Y671" t="str">
            <v>-</v>
          </cell>
          <cell r="Z671">
            <v>45936</v>
          </cell>
          <cell r="AA671" t="str">
            <v>-</v>
          </cell>
          <cell r="AB671">
            <v>46022</v>
          </cell>
          <cell r="AC671">
            <v>95264.831999999995</v>
          </cell>
          <cell r="AD671">
            <v>9741403.716</v>
          </cell>
          <cell r="AE671" t="str">
            <v>-</v>
          </cell>
          <cell r="AF671" t="str">
            <v>-</v>
          </cell>
          <cell r="AG671" t="str">
            <v>-</v>
          </cell>
          <cell r="AH671">
            <v>0</v>
          </cell>
          <cell r="AI671">
            <v>0</v>
          </cell>
          <cell r="AJ671" t="str">
            <v>-</v>
          </cell>
          <cell r="AK671" t="str">
            <v>-</v>
          </cell>
          <cell r="AL671" t="str">
            <v>-</v>
          </cell>
          <cell r="AM671" t="str">
            <v>-</v>
          </cell>
          <cell r="AN671" t="str">
            <v>-</v>
          </cell>
          <cell r="AO671" t="str">
            <v>-</v>
          </cell>
          <cell r="AP671" t="str">
            <v>-</v>
          </cell>
          <cell r="AQ671" t="str">
            <v>-</v>
          </cell>
          <cell r="AR671" t="str">
            <v>-</v>
          </cell>
          <cell r="AS671" t="str">
            <v>-</v>
          </cell>
          <cell r="AT671" t="str">
            <v>-</v>
          </cell>
          <cell r="AU671" t="str">
            <v>-</v>
          </cell>
          <cell r="AV671" t="str">
            <v>-</v>
          </cell>
          <cell r="AW671">
            <v>-47.826086955999997</v>
          </cell>
          <cell r="AX671">
            <v>-47.826086955999997</v>
          </cell>
          <cell r="AY671" t="str">
            <v>-</v>
          </cell>
          <cell r="AZ671" t="str">
            <v>-</v>
          </cell>
          <cell r="BA671" t="str">
            <v>-</v>
          </cell>
          <cell r="BB671" t="str">
            <v>-</v>
          </cell>
          <cell r="BC671" t="str">
            <v>-</v>
          </cell>
          <cell r="BD671" t="str">
            <v>-</v>
          </cell>
          <cell r="BE671" t="str">
            <v>Bovespa</v>
          </cell>
          <cell r="BF671" t="str">
            <v>FII - Fundos de Investimento Imobiliário</v>
          </cell>
          <cell r="BG671">
            <v>0</v>
          </cell>
        </row>
        <row r="672">
          <cell r="G672" t="str">
            <v>KNUQ12</v>
          </cell>
          <cell r="H672" t="str">
            <v>42754362000118</v>
          </cell>
          <cell r="I672" t="str">
            <v>-</v>
          </cell>
          <cell r="J672" t="str">
            <v>https://fnet.bm</v>
          </cell>
          <cell r="K672">
            <v>0</v>
          </cell>
          <cell r="L672" t="str">
            <v>-</v>
          </cell>
          <cell r="M672" t="str">
            <v>-</v>
          </cell>
          <cell r="N672">
            <v>0</v>
          </cell>
          <cell r="O672">
            <v>0</v>
          </cell>
          <cell r="P672">
            <v>45870</v>
          </cell>
          <cell r="Q672" t="str">
            <v>-</v>
          </cell>
          <cell r="R672" t="str">
            <v>-</v>
          </cell>
          <cell r="S672" t="str">
            <v>-</v>
          </cell>
          <cell r="T672" t="str">
            <v>-</v>
          </cell>
          <cell r="U672" t="str">
            <v>-</v>
          </cell>
          <cell r="V672" t="str">
            <v>-</v>
          </cell>
          <cell r="W672" t="str">
            <v>-</v>
          </cell>
          <cell r="X672" t="str">
            <v>-</v>
          </cell>
          <cell r="Y672" t="str">
            <v>-</v>
          </cell>
          <cell r="Z672" t="str">
            <v>-</v>
          </cell>
          <cell r="AA672" t="str">
            <v>-</v>
          </cell>
          <cell r="AB672">
            <v>46022</v>
          </cell>
          <cell r="AC672">
            <v>21484.73</v>
          </cell>
          <cell r="AD672">
            <v>2177083.4575</v>
          </cell>
          <cell r="AE672" t="str">
            <v>-</v>
          </cell>
          <cell r="AF672" t="str">
            <v>-</v>
          </cell>
          <cell r="AG672" t="str">
            <v>-</v>
          </cell>
          <cell r="AH672" t="str">
            <v>-</v>
          </cell>
          <cell r="AI672">
            <v>0</v>
          </cell>
          <cell r="AJ672" t="str">
            <v>-</v>
          </cell>
          <cell r="AK672" t="str">
            <v>-</v>
          </cell>
          <cell r="AL672" t="str">
            <v>-</v>
          </cell>
          <cell r="AM672" t="str">
            <v>-</v>
          </cell>
          <cell r="AN672" t="str">
            <v>-</v>
          </cell>
          <cell r="AO672" t="str">
            <v>-</v>
          </cell>
          <cell r="AP672" t="str">
            <v>-</v>
          </cell>
          <cell r="AQ672" t="str">
            <v>-</v>
          </cell>
          <cell r="AR672" t="str">
            <v>-</v>
          </cell>
          <cell r="AS672" t="str">
            <v>-</v>
          </cell>
          <cell r="AT672" t="str">
            <v>-</v>
          </cell>
          <cell r="AU672" t="str">
            <v>-</v>
          </cell>
          <cell r="AV672" t="str">
            <v>-</v>
          </cell>
          <cell r="AW672">
            <v>-83.870967742000005</v>
          </cell>
          <cell r="AX672">
            <v>-83.870967742000005</v>
          </cell>
          <cell r="AY672" t="str">
            <v>-</v>
          </cell>
          <cell r="AZ672" t="str">
            <v>-</v>
          </cell>
          <cell r="BA672" t="str">
            <v>-</v>
          </cell>
          <cell r="BB672" t="str">
            <v>-</v>
          </cell>
          <cell r="BC672" t="str">
            <v>-</v>
          </cell>
          <cell r="BD672" t="str">
            <v>-</v>
          </cell>
          <cell r="BE672" t="str">
            <v>Bovespa</v>
          </cell>
          <cell r="BF672" t="str">
            <v>FII - Fundos de Investimento Imobiliário</v>
          </cell>
          <cell r="BG672">
            <v>0</v>
          </cell>
        </row>
        <row r="673">
          <cell r="G673" t="str">
            <v>LSOI12</v>
          </cell>
          <cell r="H673" t="str">
            <v>53087126000101</v>
          </cell>
          <cell r="I673" t="str">
            <v>-</v>
          </cell>
          <cell r="J673" t="str">
            <v>https://fnet.bm</v>
          </cell>
          <cell r="K673">
            <v>0</v>
          </cell>
          <cell r="L673" t="str">
            <v>-</v>
          </cell>
          <cell r="M673" t="str">
            <v>-</v>
          </cell>
          <cell r="N673" t="str">
            <v>-</v>
          </cell>
          <cell r="O673" t="str">
            <v>-</v>
          </cell>
          <cell r="P673" t="str">
            <v>-</v>
          </cell>
          <cell r="Q673" t="str">
            <v>-</v>
          </cell>
          <cell r="R673" t="str">
            <v>-</v>
          </cell>
          <cell r="S673" t="str">
            <v>-</v>
          </cell>
          <cell r="T673" t="str">
            <v>-</v>
          </cell>
          <cell r="U673" t="str">
            <v>-</v>
          </cell>
          <cell r="V673" t="str">
            <v>-</v>
          </cell>
          <cell r="W673" t="str">
            <v>-</v>
          </cell>
          <cell r="X673" t="str">
            <v>-</v>
          </cell>
          <cell r="Y673" t="str">
            <v>-</v>
          </cell>
          <cell r="Z673" t="str">
            <v>-</v>
          </cell>
          <cell r="AA673" t="str">
            <v>-</v>
          </cell>
          <cell r="AB673">
            <v>46022</v>
          </cell>
          <cell r="AC673">
            <v>5365.2849999999999</v>
          </cell>
          <cell r="AD673">
            <v>64983.368540000003</v>
          </cell>
          <cell r="AE673" t="str">
            <v>-</v>
          </cell>
          <cell r="AF673" t="str">
            <v>-</v>
          </cell>
          <cell r="AG673" t="str">
            <v>-</v>
          </cell>
          <cell r="AH673" t="str">
            <v>-</v>
          </cell>
          <cell r="AI673" t="str">
            <v>-</v>
          </cell>
          <cell r="AJ673" t="str">
            <v>-</v>
          </cell>
          <cell r="AK673" t="str">
            <v>-</v>
          </cell>
          <cell r="AL673" t="str">
            <v>-</v>
          </cell>
          <cell r="AM673" t="str">
            <v>-</v>
          </cell>
          <cell r="AN673" t="str">
            <v>-</v>
          </cell>
          <cell r="AO673" t="str">
            <v>-</v>
          </cell>
          <cell r="AP673" t="str">
            <v>-</v>
          </cell>
          <cell r="AQ673" t="str">
            <v>-</v>
          </cell>
          <cell r="AR673" t="str">
            <v>-</v>
          </cell>
          <cell r="AS673" t="str">
            <v>-</v>
          </cell>
          <cell r="AT673" t="str">
            <v>-</v>
          </cell>
          <cell r="AU673" t="str">
            <v>-</v>
          </cell>
          <cell r="AV673" t="str">
            <v>-</v>
          </cell>
          <cell r="AW673" t="str">
            <v>-</v>
          </cell>
          <cell r="AX673" t="str">
            <v>-</v>
          </cell>
          <cell r="AY673" t="str">
            <v>-</v>
          </cell>
          <cell r="AZ673" t="str">
            <v>-</v>
          </cell>
          <cell r="BA673" t="str">
            <v>-</v>
          </cell>
          <cell r="BB673" t="str">
            <v>-</v>
          </cell>
          <cell r="BC673" t="str">
            <v>-</v>
          </cell>
          <cell r="BD673" t="str">
            <v>-</v>
          </cell>
          <cell r="BE673" t="str">
            <v>Bovespa</v>
          </cell>
          <cell r="BF673" t="str">
            <v>FII - Fundos de Investimento Imobiliário</v>
          </cell>
          <cell r="BG673" t="str">
            <v>-</v>
          </cell>
        </row>
        <row r="674">
          <cell r="G674" t="str">
            <v>MCEM12</v>
          </cell>
          <cell r="H674" t="str">
            <v>46157247000117</v>
          </cell>
          <cell r="I674" t="str">
            <v>-</v>
          </cell>
          <cell r="J674" t="str">
            <v>https://fnet.bm</v>
          </cell>
          <cell r="K674">
            <v>0</v>
          </cell>
          <cell r="L674" t="str">
            <v>-</v>
          </cell>
          <cell r="M674" t="str">
            <v>-</v>
          </cell>
          <cell r="N674" t="str">
            <v>-</v>
          </cell>
          <cell r="O674" t="str">
            <v>-</v>
          </cell>
          <cell r="P674" t="str">
            <v>-</v>
          </cell>
          <cell r="Q674" t="str">
            <v>-</v>
          </cell>
          <cell r="R674" t="str">
            <v>-</v>
          </cell>
          <cell r="S674" t="str">
            <v>-</v>
          </cell>
          <cell r="T674" t="str">
            <v>-</v>
          </cell>
          <cell r="U674" t="str">
            <v>-</v>
          </cell>
          <cell r="V674" t="str">
            <v>-</v>
          </cell>
          <cell r="W674" t="str">
            <v>-</v>
          </cell>
          <cell r="X674" t="str">
            <v>-</v>
          </cell>
          <cell r="Y674" t="str">
            <v>-</v>
          </cell>
          <cell r="Z674" t="str">
            <v>-</v>
          </cell>
          <cell r="AA674" t="str">
            <v>-</v>
          </cell>
          <cell r="AB674">
            <v>46022</v>
          </cell>
          <cell r="AC674">
            <v>3292.7330000000002</v>
          </cell>
          <cell r="AD674">
            <v>115133.5675</v>
          </cell>
          <cell r="AE674" t="str">
            <v>-</v>
          </cell>
          <cell r="AF674" t="str">
            <v>-</v>
          </cell>
          <cell r="AG674" t="str">
            <v>-</v>
          </cell>
          <cell r="AH674" t="str">
            <v>-</v>
          </cell>
          <cell r="AI674" t="str">
            <v>-</v>
          </cell>
          <cell r="AJ674" t="str">
            <v>-</v>
          </cell>
          <cell r="AK674" t="str">
            <v>-</v>
          </cell>
          <cell r="AL674" t="str">
            <v>-</v>
          </cell>
          <cell r="AM674" t="str">
            <v>-</v>
          </cell>
          <cell r="AN674" t="str">
            <v>-</v>
          </cell>
          <cell r="AO674" t="str">
            <v>-</v>
          </cell>
          <cell r="AP674" t="str">
            <v>-</v>
          </cell>
          <cell r="AQ674" t="str">
            <v>-</v>
          </cell>
          <cell r="AR674" t="str">
            <v>-</v>
          </cell>
          <cell r="AS674" t="str">
            <v>-</v>
          </cell>
          <cell r="AT674" t="str">
            <v>-</v>
          </cell>
          <cell r="AU674" t="str">
            <v>-</v>
          </cell>
          <cell r="AV674" t="str">
            <v>-</v>
          </cell>
          <cell r="AW674" t="str">
            <v>-</v>
          </cell>
          <cell r="AX674" t="str">
            <v>-</v>
          </cell>
          <cell r="AY674" t="str">
            <v>-</v>
          </cell>
          <cell r="AZ674" t="str">
            <v>-</v>
          </cell>
          <cell r="BA674" t="str">
            <v>-</v>
          </cell>
          <cell r="BB674" t="str">
            <v>-</v>
          </cell>
          <cell r="BC674" t="str">
            <v>-</v>
          </cell>
          <cell r="BD674" t="str">
            <v>-</v>
          </cell>
          <cell r="BE674" t="str">
            <v>Bovespa</v>
          </cell>
          <cell r="BF674" t="str">
            <v>FII - Fundos de Investimento Imobiliário</v>
          </cell>
          <cell r="BG674" t="str">
            <v>-</v>
          </cell>
        </row>
        <row r="675">
          <cell r="G675" t="str">
            <v>MLCX</v>
          </cell>
          <cell r="H675" t="str">
            <v>-</v>
          </cell>
          <cell r="I675" t="str">
            <v>-</v>
          </cell>
          <cell r="J675" t="str">
            <v/>
          </cell>
          <cell r="K675">
            <v>100</v>
          </cell>
          <cell r="L675" t="str">
            <v>-</v>
          </cell>
          <cell r="M675" t="str">
            <v>-</v>
          </cell>
          <cell r="N675" t="str">
            <v>-</v>
          </cell>
          <cell r="O675" t="str">
            <v>-</v>
          </cell>
          <cell r="P675">
            <v>46041</v>
          </cell>
          <cell r="Q675" t="str">
            <v>-</v>
          </cell>
          <cell r="R675" t="str">
            <v>-</v>
          </cell>
          <cell r="S675" t="str">
            <v>-</v>
          </cell>
          <cell r="T675">
            <v>3380.59</v>
          </cell>
          <cell r="U675">
            <v>3393.32</v>
          </cell>
          <cell r="V675">
            <v>99.624851178</v>
          </cell>
          <cell r="W675">
            <v>46037</v>
          </cell>
          <cell r="X675">
            <v>2500.81</v>
          </cell>
          <cell r="Y675">
            <v>135.17980173999999</v>
          </cell>
          <cell r="Z675">
            <v>45681</v>
          </cell>
          <cell r="AA675" t="str">
            <v>-</v>
          </cell>
          <cell r="AB675" t="str">
            <v>-</v>
          </cell>
          <cell r="AC675" t="str">
            <v>-</v>
          </cell>
          <cell r="AD675" t="str">
            <v>-</v>
          </cell>
          <cell r="AE675" t="str">
            <v>-</v>
          </cell>
          <cell r="AF675" t="str">
            <v>-</v>
          </cell>
          <cell r="AG675">
            <v>0</v>
          </cell>
          <cell r="AH675">
            <v>0</v>
          </cell>
          <cell r="AI675">
            <v>0</v>
          </cell>
          <cell r="AJ675">
            <v>3.4621325539999998E-2</v>
          </cell>
          <cell r="AK675">
            <v>-7.2484966949999993E-2</v>
          </cell>
          <cell r="AL675">
            <v>4.3485373689999998</v>
          </cell>
          <cell r="AM675">
            <v>15.932839275999999</v>
          </cell>
          <cell r="AN675">
            <v>35.218191271999999</v>
          </cell>
          <cell r="AO675">
            <v>2.5978834534000002</v>
          </cell>
          <cell r="AP675">
            <v>9.8469314051999994</v>
          </cell>
          <cell r="AQ675">
            <v>1.3496943551</v>
          </cell>
          <cell r="AR675">
            <v>3335.57</v>
          </cell>
          <cell r="AS675">
            <v>45.047990491999997</v>
          </cell>
          <cell r="AT675">
            <v>12.006089783</v>
          </cell>
          <cell r="AU675">
            <v>2.5978834534000002</v>
          </cell>
          <cell r="AV675">
            <v>1.5894894406</v>
          </cell>
          <cell r="AW675">
            <v>6.4509754192999997</v>
          </cell>
          <cell r="AX675">
            <v>-3.8643572472000001</v>
          </cell>
          <cell r="AY675">
            <v>10</v>
          </cell>
          <cell r="AZ675">
            <v>6</v>
          </cell>
          <cell r="BA675">
            <v>0</v>
          </cell>
          <cell r="BB675">
            <v>1.4388987102999999</v>
          </cell>
          <cell r="BC675">
            <v>0.89434337042000001</v>
          </cell>
          <cell r="BD675">
            <v>10.516155448999999</v>
          </cell>
          <cell r="BE675" t="str">
            <v>Bovespa</v>
          </cell>
          <cell r="BF675" t="str">
            <v>-</v>
          </cell>
          <cell r="BG675">
            <v>0</v>
          </cell>
        </row>
        <row r="676">
          <cell r="G676" t="str">
            <v>SHOP12</v>
          </cell>
          <cell r="H676" t="str">
            <v>22459737000100</v>
          </cell>
          <cell r="I676" t="str">
            <v>Tradicional</v>
          </cell>
          <cell r="J676" t="str">
            <v>https://fnet.bm</v>
          </cell>
          <cell r="K676">
            <v>0</v>
          </cell>
          <cell r="L676" t="str">
            <v>-</v>
          </cell>
          <cell r="M676" t="str">
            <v>-</v>
          </cell>
          <cell r="N676" t="str">
            <v>-</v>
          </cell>
          <cell r="O676" t="str">
            <v>-</v>
          </cell>
          <cell r="P676" t="str">
            <v>-</v>
          </cell>
          <cell r="Q676" t="str">
            <v>-</v>
          </cell>
          <cell r="R676" t="str">
            <v>-</v>
          </cell>
          <cell r="S676" t="str">
            <v>-</v>
          </cell>
          <cell r="T676" t="str">
            <v>-</v>
          </cell>
          <cell r="U676" t="str">
            <v>-</v>
          </cell>
          <cell r="V676" t="str">
            <v>-</v>
          </cell>
          <cell r="W676" t="str">
            <v>-</v>
          </cell>
          <cell r="X676" t="str">
            <v>-</v>
          </cell>
          <cell r="Y676" t="str">
            <v>-</v>
          </cell>
          <cell r="Z676" t="str">
            <v>-</v>
          </cell>
          <cell r="AA676" t="str">
            <v>-</v>
          </cell>
          <cell r="AB676">
            <v>46022</v>
          </cell>
          <cell r="AC676">
            <v>2458.3960000000002</v>
          </cell>
          <cell r="AD676">
            <v>77442.255550000002</v>
          </cell>
          <cell r="AE676" t="str">
            <v>-</v>
          </cell>
          <cell r="AF676" t="str">
            <v>-</v>
          </cell>
          <cell r="AG676" t="str">
            <v>-</v>
          </cell>
          <cell r="AH676" t="str">
            <v>-</v>
          </cell>
          <cell r="AI676" t="str">
            <v>-</v>
          </cell>
          <cell r="AJ676" t="str">
            <v>-</v>
          </cell>
          <cell r="AK676" t="str">
            <v>-</v>
          </cell>
          <cell r="AL676" t="str">
            <v>-</v>
          </cell>
          <cell r="AM676" t="str">
            <v>-</v>
          </cell>
          <cell r="AN676" t="str">
            <v>-</v>
          </cell>
          <cell r="AO676" t="str">
            <v>-</v>
          </cell>
          <cell r="AP676" t="str">
            <v>-</v>
          </cell>
          <cell r="AQ676" t="str">
            <v>-</v>
          </cell>
          <cell r="AR676" t="str">
            <v>-</v>
          </cell>
          <cell r="AS676" t="str">
            <v>-</v>
          </cell>
          <cell r="AT676" t="str">
            <v>-</v>
          </cell>
          <cell r="AU676" t="str">
            <v>-</v>
          </cell>
          <cell r="AV676" t="str">
            <v>-</v>
          </cell>
          <cell r="AW676" t="str">
            <v>-</v>
          </cell>
          <cell r="AX676" t="str">
            <v>-</v>
          </cell>
          <cell r="AY676" t="str">
            <v>-</v>
          </cell>
          <cell r="AZ676" t="str">
            <v>-</v>
          </cell>
          <cell r="BA676" t="str">
            <v>-</v>
          </cell>
          <cell r="BB676" t="str">
            <v>-</v>
          </cell>
          <cell r="BC676" t="str">
            <v>-</v>
          </cell>
          <cell r="BD676" t="str">
            <v>-</v>
          </cell>
          <cell r="BE676" t="str">
            <v>Bovespa</v>
          </cell>
          <cell r="BF676" t="str">
            <v>FII - Fundos de Investimento Imobiliário</v>
          </cell>
          <cell r="BG676" t="str">
            <v>-</v>
          </cell>
        </row>
        <row r="677">
          <cell r="G677" t="str">
            <v>EAGL12</v>
          </cell>
          <cell r="H677" t="str">
            <v>54422883000157</v>
          </cell>
          <cell r="I677" t="str">
            <v>Tradicional</v>
          </cell>
          <cell r="J677" t="str">
            <v>https://fnet.bm</v>
          </cell>
          <cell r="K677">
            <v>0</v>
          </cell>
          <cell r="L677" t="str">
            <v>-</v>
          </cell>
          <cell r="M677" t="str">
            <v>-</v>
          </cell>
          <cell r="N677" t="str">
            <v>-</v>
          </cell>
          <cell r="O677" t="str">
            <v>-</v>
          </cell>
          <cell r="P677" t="str">
            <v>-</v>
          </cell>
          <cell r="Q677" t="str">
            <v>-</v>
          </cell>
          <cell r="R677" t="str">
            <v>-</v>
          </cell>
          <cell r="S677" t="str">
            <v>-</v>
          </cell>
          <cell r="T677" t="str">
            <v>-</v>
          </cell>
          <cell r="U677" t="str">
            <v>-</v>
          </cell>
          <cell r="V677" t="str">
            <v>-</v>
          </cell>
          <cell r="W677" t="str">
            <v>-</v>
          </cell>
          <cell r="X677" t="str">
            <v>-</v>
          </cell>
          <cell r="Y677" t="str">
            <v>-</v>
          </cell>
          <cell r="Z677" t="str">
            <v>-</v>
          </cell>
          <cell r="AA677" t="str">
            <v>-</v>
          </cell>
          <cell r="AB677">
            <v>46022</v>
          </cell>
          <cell r="AC677">
            <v>1858.798</v>
          </cell>
          <cell r="AD677">
            <v>174179.20741</v>
          </cell>
          <cell r="AE677" t="str">
            <v>-</v>
          </cell>
          <cell r="AF677" t="str">
            <v>-</v>
          </cell>
          <cell r="AG677" t="str">
            <v>-</v>
          </cell>
          <cell r="AH677" t="str">
            <v>-</v>
          </cell>
          <cell r="AI677" t="str">
            <v>-</v>
          </cell>
          <cell r="AJ677" t="str">
            <v>-</v>
          </cell>
          <cell r="AK677" t="str">
            <v>-</v>
          </cell>
          <cell r="AL677" t="str">
            <v>-</v>
          </cell>
          <cell r="AM677" t="str">
            <v>-</v>
          </cell>
          <cell r="AN677" t="str">
            <v>-</v>
          </cell>
          <cell r="AO677" t="str">
            <v>-</v>
          </cell>
          <cell r="AP677" t="str">
            <v>-</v>
          </cell>
          <cell r="AQ677" t="str">
            <v>-</v>
          </cell>
          <cell r="AR677" t="str">
            <v>-</v>
          </cell>
          <cell r="AS677" t="str">
            <v>-</v>
          </cell>
          <cell r="AT677" t="str">
            <v>-</v>
          </cell>
          <cell r="AU677" t="str">
            <v>-</v>
          </cell>
          <cell r="AV677" t="str">
            <v>-</v>
          </cell>
          <cell r="AW677" t="str">
            <v>-</v>
          </cell>
          <cell r="AX677" t="str">
            <v>-</v>
          </cell>
          <cell r="AY677" t="str">
            <v>-</v>
          </cell>
          <cell r="AZ677" t="str">
            <v>-</v>
          </cell>
          <cell r="BA677" t="str">
            <v>-</v>
          </cell>
          <cell r="BB677" t="str">
            <v>-</v>
          </cell>
          <cell r="BC677" t="str">
            <v>-</v>
          </cell>
          <cell r="BD677" t="str">
            <v>-</v>
          </cell>
          <cell r="BE677" t="str">
            <v>Bovespa</v>
          </cell>
          <cell r="BF677" t="str">
            <v>FII - Fundos de Investimento Imobiliário</v>
          </cell>
          <cell r="BG677" t="str">
            <v>-</v>
          </cell>
        </row>
        <row r="678">
          <cell r="G678" t="str">
            <v>NEWL12</v>
          </cell>
          <cell r="H678" t="str">
            <v>32527626000147</v>
          </cell>
          <cell r="I678" t="str">
            <v>Tradicional</v>
          </cell>
          <cell r="J678" t="str">
            <v>https://fnet.bm</v>
          </cell>
          <cell r="K678">
            <v>0</v>
          </cell>
          <cell r="L678" t="str">
            <v>-</v>
          </cell>
          <cell r="M678" t="str">
            <v>-</v>
          </cell>
          <cell r="N678" t="str">
            <v>-</v>
          </cell>
          <cell r="O678" t="str">
            <v>-</v>
          </cell>
          <cell r="P678" t="str">
            <v>-</v>
          </cell>
          <cell r="Q678" t="str">
            <v>-</v>
          </cell>
          <cell r="R678" t="str">
            <v>-</v>
          </cell>
          <cell r="S678" t="str">
            <v>-</v>
          </cell>
          <cell r="T678" t="str">
            <v>-</v>
          </cell>
          <cell r="U678" t="str">
            <v>-</v>
          </cell>
          <cell r="V678" t="str">
            <v>-</v>
          </cell>
          <cell r="W678" t="str">
            <v>-</v>
          </cell>
          <cell r="X678" t="str">
            <v>-</v>
          </cell>
          <cell r="Y678" t="str">
            <v>-</v>
          </cell>
          <cell r="Z678" t="str">
            <v>-</v>
          </cell>
          <cell r="AA678" t="str">
            <v>-</v>
          </cell>
          <cell r="AB678">
            <v>46022</v>
          </cell>
          <cell r="AC678">
            <v>2810.1930000000002</v>
          </cell>
          <cell r="AD678">
            <v>366678.01334</v>
          </cell>
          <cell r="AE678" t="str">
            <v>-</v>
          </cell>
          <cell r="AF678" t="str">
            <v>-</v>
          </cell>
          <cell r="AG678" t="str">
            <v>-</v>
          </cell>
          <cell r="AH678" t="str">
            <v>-</v>
          </cell>
          <cell r="AI678" t="str">
            <v>-</v>
          </cell>
          <cell r="AJ678" t="str">
            <v>-</v>
          </cell>
          <cell r="AK678" t="str">
            <v>-</v>
          </cell>
          <cell r="AL678" t="str">
            <v>-</v>
          </cell>
          <cell r="AM678" t="str">
            <v>-</v>
          </cell>
          <cell r="AN678" t="str">
            <v>-</v>
          </cell>
          <cell r="AO678" t="str">
            <v>-</v>
          </cell>
          <cell r="AP678" t="str">
            <v>-</v>
          </cell>
          <cell r="AQ678" t="str">
            <v>-</v>
          </cell>
          <cell r="AR678" t="str">
            <v>-</v>
          </cell>
          <cell r="AS678" t="str">
            <v>-</v>
          </cell>
          <cell r="AT678" t="str">
            <v>-</v>
          </cell>
          <cell r="AU678" t="str">
            <v>-</v>
          </cell>
          <cell r="AV678" t="str">
            <v>-</v>
          </cell>
          <cell r="AW678" t="str">
            <v>-</v>
          </cell>
          <cell r="AX678" t="str">
            <v>-</v>
          </cell>
          <cell r="AY678" t="str">
            <v>-</v>
          </cell>
          <cell r="AZ678" t="str">
            <v>-</v>
          </cell>
          <cell r="BA678" t="str">
            <v>-</v>
          </cell>
          <cell r="BB678" t="str">
            <v>-</v>
          </cell>
          <cell r="BC678" t="str">
            <v>-</v>
          </cell>
          <cell r="BD678" t="str">
            <v>-</v>
          </cell>
          <cell r="BE678" t="str">
            <v>Bovespa</v>
          </cell>
          <cell r="BF678" t="str">
            <v>FII - Fundos de Investimento Imobiliário</v>
          </cell>
          <cell r="BG678" t="str">
            <v>-</v>
          </cell>
        </row>
        <row r="679">
          <cell r="G679" t="str">
            <v>OGIN11</v>
          </cell>
          <cell r="H679" t="str">
            <v>46420627000100</v>
          </cell>
          <cell r="I679" t="str">
            <v>Tradicional</v>
          </cell>
          <cell r="J679" t="str">
            <v>https://fnet.bm</v>
          </cell>
          <cell r="K679">
            <v>100</v>
          </cell>
          <cell r="L679" t="str">
            <v>-</v>
          </cell>
          <cell r="M679">
            <v>107.24827268</v>
          </cell>
          <cell r="N679">
            <v>89.894642622999996</v>
          </cell>
          <cell r="O679">
            <v>61.864768235</v>
          </cell>
          <cell r="P679">
            <v>46041</v>
          </cell>
          <cell r="Q679" t="str">
            <v>-</v>
          </cell>
          <cell r="R679" t="str">
            <v>-</v>
          </cell>
          <cell r="S679" t="str">
            <v>-</v>
          </cell>
          <cell r="T679">
            <v>8.0299999999999994</v>
          </cell>
          <cell r="U679">
            <v>8.0718241944999995</v>
          </cell>
          <cell r="V679">
            <v>99.481849537000002</v>
          </cell>
          <cell r="W679">
            <v>45926</v>
          </cell>
          <cell r="X679">
            <v>6.0599369004000003</v>
          </cell>
          <cell r="Y679">
            <v>132.50963057999999</v>
          </cell>
          <cell r="Z679">
            <v>45700</v>
          </cell>
          <cell r="AA679" t="str">
            <v>-</v>
          </cell>
          <cell r="AB679" t="str">
            <v>-</v>
          </cell>
          <cell r="AC679" t="str">
            <v>-</v>
          </cell>
          <cell r="AD679" t="str">
            <v>-</v>
          </cell>
          <cell r="AE679" t="str">
            <v>-</v>
          </cell>
          <cell r="AF679">
            <v>46021</v>
          </cell>
          <cell r="AG679">
            <v>9.1016548463000007</v>
          </cell>
          <cell r="AH679">
            <v>0.77</v>
          </cell>
          <cell r="AI679">
            <v>0.1</v>
          </cell>
          <cell r="AJ679">
            <v>0.12468827917</v>
          </cell>
          <cell r="AK679">
            <v>1.7581986684999999E-2</v>
          </cell>
          <cell r="AL679">
            <v>3.0402486931000001</v>
          </cell>
          <cell r="AM679">
            <v>1.2849448541999999</v>
          </cell>
          <cell r="AN679">
            <v>4.3691172187999996</v>
          </cell>
          <cell r="AO679">
            <v>-0.12437810937</v>
          </cell>
          <cell r="AP679">
            <v>-21.002142648</v>
          </cell>
          <cell r="AQ679">
            <v>-0.24844720501000001</v>
          </cell>
          <cell r="AR679">
            <v>8.0500000000000007</v>
          </cell>
          <cell r="AS679" t="str">
            <v>-</v>
          </cell>
          <cell r="AT679" t="str">
            <v>-</v>
          </cell>
          <cell r="AU679">
            <v>-0.12437810937</v>
          </cell>
          <cell r="AV679">
            <v>-1.1327721221</v>
          </cell>
          <cell r="AW679">
            <v>7.0247933883</v>
          </cell>
          <cell r="AX679">
            <v>-19.327731092000001</v>
          </cell>
          <cell r="AY679">
            <v>8</v>
          </cell>
          <cell r="AZ679">
            <v>6</v>
          </cell>
          <cell r="BA679">
            <v>1.2674271229</v>
          </cell>
          <cell r="BB679">
            <v>-0.21063630689000001</v>
          </cell>
          <cell r="BC679">
            <v>0.41939756962000002</v>
          </cell>
          <cell r="BD679">
            <v>-9.8613126399999995</v>
          </cell>
          <cell r="BE679" t="str">
            <v>Bovespa</v>
          </cell>
          <cell r="BF679" t="str">
            <v>FI INFRA - Fundo Incentivado de Investimento em Infraestrutura</v>
          </cell>
          <cell r="BG679">
            <v>0.1</v>
          </cell>
        </row>
        <row r="680">
          <cell r="G680" t="str">
            <v>NUIF11</v>
          </cell>
          <cell r="H680" t="str">
            <v>40963403000150</v>
          </cell>
          <cell r="I680" t="str">
            <v>Tradicional</v>
          </cell>
          <cell r="J680" t="str">
            <v>https://fnet.bm</v>
          </cell>
          <cell r="K680">
            <v>100</v>
          </cell>
          <cell r="L680" t="str">
            <v>-</v>
          </cell>
          <cell r="M680">
            <v>122.18478804</v>
          </cell>
          <cell r="N680">
            <v>157.78098279</v>
          </cell>
          <cell r="O680">
            <v>153.81160882</v>
          </cell>
          <cell r="P680">
            <v>46041</v>
          </cell>
          <cell r="Q680" t="str">
            <v>-</v>
          </cell>
          <cell r="R680" t="str">
            <v>-</v>
          </cell>
          <cell r="S680" t="str">
            <v>-</v>
          </cell>
          <cell r="T680">
            <v>93.9</v>
          </cell>
          <cell r="U680">
            <v>94.399423782</v>
          </cell>
          <cell r="V680">
            <v>99.470946154000004</v>
          </cell>
          <cell r="W680">
            <v>46029</v>
          </cell>
          <cell r="X680">
            <v>65.471939710000001</v>
          </cell>
          <cell r="Y680">
            <v>143.42022005000001</v>
          </cell>
          <cell r="Z680">
            <v>45687</v>
          </cell>
          <cell r="AA680" t="str">
            <v>-</v>
          </cell>
          <cell r="AB680" t="str">
            <v>-</v>
          </cell>
          <cell r="AC680" t="str">
            <v>-</v>
          </cell>
          <cell r="AD680" t="str">
            <v>-</v>
          </cell>
          <cell r="AE680" t="str">
            <v>-</v>
          </cell>
          <cell r="AF680">
            <v>46030</v>
          </cell>
          <cell r="AG680">
            <v>14.414414413999999</v>
          </cell>
          <cell r="AH680">
            <v>12.8</v>
          </cell>
          <cell r="AI680">
            <v>1.1000000000000001</v>
          </cell>
          <cell r="AJ680">
            <v>-5.3219797701E-2</v>
          </cell>
          <cell r="AK680">
            <v>-0.16032609018999999</v>
          </cell>
          <cell r="AL680">
            <v>2.6970308943000001</v>
          </cell>
          <cell r="AM680">
            <v>5.5503256383000004</v>
          </cell>
          <cell r="AN680">
            <v>23.118506464999999</v>
          </cell>
          <cell r="AO680">
            <v>5.0042923248999997E-3</v>
          </cell>
          <cell r="AP680">
            <v>-2.2527534016000001</v>
          </cell>
          <cell r="AQ680">
            <v>-0.31847133750000001</v>
          </cell>
          <cell r="AR680">
            <v>94.2</v>
          </cell>
          <cell r="AS680" t="str">
            <v>-</v>
          </cell>
          <cell r="AT680" t="str">
            <v>-</v>
          </cell>
          <cell r="AU680">
            <v>5.0042923248999997E-3</v>
          </cell>
          <cell r="AV680">
            <v>-1.0033897204</v>
          </cell>
          <cell r="AW680">
            <v>5.2480053777000002</v>
          </cell>
          <cell r="AX680">
            <v>-1.5045263293</v>
          </cell>
          <cell r="AY680">
            <v>10</v>
          </cell>
          <cell r="AZ680">
            <v>7</v>
          </cell>
          <cell r="BA680">
            <v>1.1891891891999999</v>
          </cell>
          <cell r="BB680">
            <v>1.1755850023000001</v>
          </cell>
          <cell r="BC680">
            <v>0.43747331245999999</v>
          </cell>
          <cell r="BD680">
            <v>12.639764343</v>
          </cell>
          <cell r="BE680" t="str">
            <v>Bovespa</v>
          </cell>
          <cell r="BF680" t="str">
            <v>FI INFRA - Fundo Incentivado de Investimento em Infraestrutura</v>
          </cell>
          <cell r="BG680">
            <v>1.1000000000000001</v>
          </cell>
        </row>
        <row r="681">
          <cell r="G681" t="str">
            <v>NUIF12</v>
          </cell>
          <cell r="H681" t="str">
            <v>40963403000150</v>
          </cell>
          <cell r="I681" t="str">
            <v>Tradicional</v>
          </cell>
          <cell r="J681" t="str">
            <v>https://fnet.bm</v>
          </cell>
          <cell r="K681">
            <v>0</v>
          </cell>
          <cell r="L681" t="str">
            <v>-</v>
          </cell>
          <cell r="M681" t="str">
            <v>-</v>
          </cell>
          <cell r="N681" t="str">
            <v>-</v>
          </cell>
          <cell r="O681" t="str">
            <v>-</v>
          </cell>
          <cell r="P681" t="str">
            <v>-</v>
          </cell>
          <cell r="Q681" t="str">
            <v>-</v>
          </cell>
          <cell r="R681" t="str">
            <v>-</v>
          </cell>
          <cell r="S681" t="str">
            <v>-</v>
          </cell>
          <cell r="T681" t="str">
            <v>-</v>
          </cell>
          <cell r="U681" t="str">
            <v>-</v>
          </cell>
          <cell r="V681" t="str">
            <v>-</v>
          </cell>
          <cell r="W681" t="str">
            <v>-</v>
          </cell>
          <cell r="X681" t="str">
            <v>-</v>
          </cell>
          <cell r="Y681" t="str">
            <v>-</v>
          </cell>
          <cell r="Z681" t="str">
            <v>-</v>
          </cell>
          <cell r="AA681" t="str">
            <v>-</v>
          </cell>
          <cell r="AB681" t="str">
            <v>-</v>
          </cell>
          <cell r="AC681" t="str">
            <v>-</v>
          </cell>
          <cell r="AD681" t="str">
            <v>-</v>
          </cell>
          <cell r="AE681" t="str">
            <v>-</v>
          </cell>
          <cell r="AF681" t="str">
            <v>-</v>
          </cell>
          <cell r="AG681" t="str">
            <v>-</v>
          </cell>
          <cell r="AH681" t="str">
            <v>-</v>
          </cell>
          <cell r="AI681" t="str">
            <v>-</v>
          </cell>
          <cell r="AJ681" t="str">
            <v>-</v>
          </cell>
          <cell r="AK681" t="str">
            <v>-</v>
          </cell>
          <cell r="AL681" t="str">
            <v>-</v>
          </cell>
          <cell r="AM681" t="str">
            <v>-</v>
          </cell>
          <cell r="AN681" t="str">
            <v>-</v>
          </cell>
          <cell r="AO681" t="str">
            <v>-</v>
          </cell>
          <cell r="AP681" t="str">
            <v>-</v>
          </cell>
          <cell r="AQ681" t="str">
            <v>-</v>
          </cell>
          <cell r="AR681" t="str">
            <v>-</v>
          </cell>
          <cell r="AS681" t="str">
            <v>-</v>
          </cell>
          <cell r="AT681" t="str">
            <v>-</v>
          </cell>
          <cell r="AU681" t="str">
            <v>-</v>
          </cell>
          <cell r="AV681" t="str">
            <v>-</v>
          </cell>
          <cell r="AW681" t="str">
            <v>-</v>
          </cell>
          <cell r="AX681" t="str">
            <v>-</v>
          </cell>
          <cell r="AY681" t="str">
            <v>-</v>
          </cell>
          <cell r="AZ681" t="str">
            <v>-</v>
          </cell>
          <cell r="BA681" t="str">
            <v>-</v>
          </cell>
          <cell r="BB681" t="str">
            <v>-</v>
          </cell>
          <cell r="BC681" t="str">
            <v>-</v>
          </cell>
          <cell r="BD681" t="str">
            <v>-</v>
          </cell>
          <cell r="BE681" t="str">
            <v>Bovespa</v>
          </cell>
          <cell r="BF681" t="str">
            <v>FI INFRA - Fundo Incentivado de Investimento em Infraestrutura</v>
          </cell>
          <cell r="BG681" t="str">
            <v>-</v>
          </cell>
        </row>
        <row r="682">
          <cell r="G682" t="str">
            <v>OCRE12</v>
          </cell>
          <cell r="H682" t="str">
            <v>44680435000108</v>
          </cell>
          <cell r="I682" t="str">
            <v>-</v>
          </cell>
          <cell r="J682" t="str">
            <v>https://fnet.bm</v>
          </cell>
          <cell r="K682">
            <v>0</v>
          </cell>
          <cell r="L682" t="str">
            <v>-</v>
          </cell>
          <cell r="M682" t="str">
            <v>-</v>
          </cell>
          <cell r="N682" t="str">
            <v>-</v>
          </cell>
          <cell r="O682" t="str">
            <v>-</v>
          </cell>
          <cell r="P682" t="str">
            <v>-</v>
          </cell>
          <cell r="Q682" t="str">
            <v>-</v>
          </cell>
          <cell r="R682" t="str">
            <v>-</v>
          </cell>
          <cell r="S682" t="str">
            <v>-</v>
          </cell>
          <cell r="T682" t="str">
            <v>-</v>
          </cell>
          <cell r="U682" t="str">
            <v>-</v>
          </cell>
          <cell r="V682" t="str">
            <v>-</v>
          </cell>
          <cell r="W682" t="str">
            <v>-</v>
          </cell>
          <cell r="X682" t="str">
            <v>-</v>
          </cell>
          <cell r="Y682" t="str">
            <v>-</v>
          </cell>
          <cell r="Z682" t="str">
            <v>-</v>
          </cell>
          <cell r="AA682" t="str">
            <v>-</v>
          </cell>
          <cell r="AB682">
            <v>46022</v>
          </cell>
          <cell r="AC682">
            <v>422.98599999999999</v>
          </cell>
          <cell r="AD682">
            <v>68113.722380000007</v>
          </cell>
          <cell r="AE682" t="str">
            <v>-</v>
          </cell>
          <cell r="AF682" t="str">
            <v>-</v>
          </cell>
          <cell r="AG682" t="str">
            <v>-</v>
          </cell>
          <cell r="AH682" t="str">
            <v>-</v>
          </cell>
          <cell r="AI682" t="str">
            <v>-</v>
          </cell>
          <cell r="AJ682" t="str">
            <v>-</v>
          </cell>
          <cell r="AK682" t="str">
            <v>-</v>
          </cell>
          <cell r="AL682" t="str">
            <v>-</v>
          </cell>
          <cell r="AM682" t="str">
            <v>-</v>
          </cell>
          <cell r="AN682" t="str">
            <v>-</v>
          </cell>
          <cell r="AO682" t="str">
            <v>-</v>
          </cell>
          <cell r="AP682" t="str">
            <v>-</v>
          </cell>
          <cell r="AQ682" t="str">
            <v>-</v>
          </cell>
          <cell r="AR682" t="str">
            <v>-</v>
          </cell>
          <cell r="AS682" t="str">
            <v>-</v>
          </cell>
          <cell r="AT682" t="str">
            <v>-</v>
          </cell>
          <cell r="AU682" t="str">
            <v>-</v>
          </cell>
          <cell r="AV682" t="str">
            <v>-</v>
          </cell>
          <cell r="AW682" t="str">
            <v>-</v>
          </cell>
          <cell r="AX682" t="str">
            <v>-</v>
          </cell>
          <cell r="AY682" t="str">
            <v>-</v>
          </cell>
          <cell r="AZ682" t="str">
            <v>-</v>
          </cell>
          <cell r="BA682" t="str">
            <v>-</v>
          </cell>
          <cell r="BB682" t="str">
            <v>-</v>
          </cell>
          <cell r="BC682" t="str">
            <v>-</v>
          </cell>
          <cell r="BD682" t="str">
            <v>-</v>
          </cell>
          <cell r="BE682" t="str">
            <v>Bovespa</v>
          </cell>
          <cell r="BF682" t="str">
            <v>FII - Fundos de Investimento Imobiliário</v>
          </cell>
          <cell r="BG682" t="str">
            <v>-</v>
          </cell>
        </row>
        <row r="683">
          <cell r="G683" t="str">
            <v>ARRI12</v>
          </cell>
          <cell r="H683" t="str">
            <v>32006821000121</v>
          </cell>
          <cell r="I683" t="str">
            <v>Tradicional</v>
          </cell>
          <cell r="J683" t="str">
            <v>https://fnet.bm</v>
          </cell>
          <cell r="K683">
            <v>0</v>
          </cell>
          <cell r="L683" t="str">
            <v>-</v>
          </cell>
          <cell r="M683" t="str">
            <v>-</v>
          </cell>
          <cell r="N683" t="str">
            <v>-</v>
          </cell>
          <cell r="O683" t="str">
            <v>-</v>
          </cell>
          <cell r="P683" t="str">
            <v>-</v>
          </cell>
          <cell r="Q683" t="str">
            <v>-</v>
          </cell>
          <cell r="R683" t="str">
            <v>-</v>
          </cell>
          <cell r="S683" t="str">
            <v>-</v>
          </cell>
          <cell r="T683" t="str">
            <v>-</v>
          </cell>
          <cell r="U683" t="str">
            <v>-</v>
          </cell>
          <cell r="V683" t="str">
            <v>-</v>
          </cell>
          <cell r="W683" t="str">
            <v>-</v>
          </cell>
          <cell r="X683" t="str">
            <v>-</v>
          </cell>
          <cell r="Y683" t="str">
            <v>-</v>
          </cell>
          <cell r="Z683" t="str">
            <v>-</v>
          </cell>
          <cell r="AA683" t="str">
            <v>-</v>
          </cell>
          <cell r="AB683">
            <v>46022</v>
          </cell>
          <cell r="AC683">
            <v>20726.973000000002</v>
          </cell>
          <cell r="AD683">
            <v>173229.38751999999</v>
          </cell>
          <cell r="AE683" t="str">
            <v>-</v>
          </cell>
          <cell r="AF683" t="str">
            <v>-</v>
          </cell>
          <cell r="AG683" t="str">
            <v>-</v>
          </cell>
          <cell r="AH683" t="str">
            <v>-</v>
          </cell>
          <cell r="AI683" t="str">
            <v>-</v>
          </cell>
          <cell r="AJ683" t="str">
            <v>-</v>
          </cell>
          <cell r="AK683" t="str">
            <v>-</v>
          </cell>
          <cell r="AL683" t="str">
            <v>-</v>
          </cell>
          <cell r="AM683" t="str">
            <v>-</v>
          </cell>
          <cell r="AN683" t="str">
            <v>-</v>
          </cell>
          <cell r="AO683" t="str">
            <v>-</v>
          </cell>
          <cell r="AP683" t="str">
            <v>-</v>
          </cell>
          <cell r="AQ683" t="str">
            <v>-</v>
          </cell>
          <cell r="AR683" t="str">
            <v>-</v>
          </cell>
          <cell r="AS683" t="str">
            <v>-</v>
          </cell>
          <cell r="AT683" t="str">
            <v>-</v>
          </cell>
          <cell r="AU683" t="str">
            <v>-</v>
          </cell>
          <cell r="AV683" t="str">
            <v>-</v>
          </cell>
          <cell r="AW683" t="str">
            <v>-</v>
          </cell>
          <cell r="AX683" t="str">
            <v>-</v>
          </cell>
          <cell r="AY683" t="str">
            <v>-</v>
          </cell>
          <cell r="AZ683" t="str">
            <v>-</v>
          </cell>
          <cell r="BA683" t="str">
            <v>-</v>
          </cell>
          <cell r="BB683" t="str">
            <v>-</v>
          </cell>
          <cell r="BC683" t="str">
            <v>-</v>
          </cell>
          <cell r="BD683" t="str">
            <v>-</v>
          </cell>
          <cell r="BE683" t="str">
            <v>Bovespa</v>
          </cell>
          <cell r="BF683" t="str">
            <v>FII - Fundos de Investimento Imobiliário</v>
          </cell>
          <cell r="BG683" t="str">
            <v>-</v>
          </cell>
        </row>
        <row r="684">
          <cell r="G684" t="str">
            <v>FTCE12</v>
          </cell>
          <cell r="H684" t="str">
            <v>01235622000161</v>
          </cell>
          <cell r="I684" t="str">
            <v>Tradicional</v>
          </cell>
          <cell r="J684" t="str">
            <v>https://fnet.bm</v>
          </cell>
          <cell r="K684">
            <v>0</v>
          </cell>
          <cell r="L684" t="str">
            <v>-</v>
          </cell>
          <cell r="M684" t="str">
            <v>-</v>
          </cell>
          <cell r="N684" t="str">
            <v>-</v>
          </cell>
          <cell r="O684" t="str">
            <v>-</v>
          </cell>
          <cell r="P684" t="str">
            <v>-</v>
          </cell>
          <cell r="Q684" t="str">
            <v>-</v>
          </cell>
          <cell r="R684" t="str">
            <v>-</v>
          </cell>
          <cell r="S684" t="str">
            <v>-</v>
          </cell>
          <cell r="T684" t="str">
            <v>-</v>
          </cell>
          <cell r="U684" t="str">
            <v>-</v>
          </cell>
          <cell r="V684" t="str">
            <v>-</v>
          </cell>
          <cell r="W684" t="str">
            <v>-</v>
          </cell>
          <cell r="X684" t="str">
            <v>-</v>
          </cell>
          <cell r="Y684" t="str">
            <v>-</v>
          </cell>
          <cell r="Z684" t="str">
            <v>-</v>
          </cell>
          <cell r="AA684" t="str">
            <v>-</v>
          </cell>
          <cell r="AB684">
            <v>46022</v>
          </cell>
          <cell r="AC684">
            <v>1324.93</v>
          </cell>
          <cell r="AD684">
            <v>3805210.1057000002</v>
          </cell>
          <cell r="AE684" t="str">
            <v>-</v>
          </cell>
          <cell r="AF684" t="str">
            <v>-</v>
          </cell>
          <cell r="AG684" t="str">
            <v>-</v>
          </cell>
          <cell r="AH684" t="str">
            <v>-</v>
          </cell>
          <cell r="AI684" t="str">
            <v>-</v>
          </cell>
          <cell r="AJ684" t="str">
            <v>-</v>
          </cell>
          <cell r="AK684" t="str">
            <v>-</v>
          </cell>
          <cell r="AL684" t="str">
            <v>-</v>
          </cell>
          <cell r="AM684" t="str">
            <v>-</v>
          </cell>
          <cell r="AN684" t="str">
            <v>-</v>
          </cell>
          <cell r="AO684" t="str">
            <v>-</v>
          </cell>
          <cell r="AP684" t="str">
            <v>-</v>
          </cell>
          <cell r="AQ684" t="str">
            <v>-</v>
          </cell>
          <cell r="AR684" t="str">
            <v>-</v>
          </cell>
          <cell r="AS684" t="str">
            <v>-</v>
          </cell>
          <cell r="AT684" t="str">
            <v>-</v>
          </cell>
          <cell r="AU684" t="str">
            <v>-</v>
          </cell>
          <cell r="AV684" t="str">
            <v>-</v>
          </cell>
          <cell r="AW684" t="str">
            <v>-</v>
          </cell>
          <cell r="AX684" t="str">
            <v>-</v>
          </cell>
          <cell r="AY684" t="str">
            <v>-</v>
          </cell>
          <cell r="AZ684" t="str">
            <v>-</v>
          </cell>
          <cell r="BA684" t="str">
            <v>-</v>
          </cell>
          <cell r="BB684" t="str">
            <v>-</v>
          </cell>
          <cell r="BC684" t="str">
            <v>-</v>
          </cell>
          <cell r="BD684" t="str">
            <v>-</v>
          </cell>
          <cell r="BE684" t="str">
            <v>Bovespa</v>
          </cell>
          <cell r="BF684" t="str">
            <v>FII - Fundos de Investimento Imobiliário</v>
          </cell>
          <cell r="BG684" t="str">
            <v>-</v>
          </cell>
        </row>
        <row r="685">
          <cell r="G685" t="str">
            <v>PMIS12</v>
          </cell>
          <cell r="H685" t="str">
            <v>51868778000158</v>
          </cell>
          <cell r="I685" t="str">
            <v>Tradicional</v>
          </cell>
          <cell r="J685" t="str">
            <v>https://fnet.bm</v>
          </cell>
          <cell r="K685">
            <v>0</v>
          </cell>
          <cell r="L685" t="str">
            <v>-</v>
          </cell>
          <cell r="M685" t="str">
            <v>-</v>
          </cell>
          <cell r="N685" t="str">
            <v>-</v>
          </cell>
          <cell r="O685" t="str">
            <v>-</v>
          </cell>
          <cell r="P685" t="str">
            <v>-</v>
          </cell>
          <cell r="Q685" t="str">
            <v>-</v>
          </cell>
          <cell r="R685" t="str">
            <v>-</v>
          </cell>
          <cell r="S685" t="str">
            <v>-</v>
          </cell>
          <cell r="T685" t="str">
            <v>-</v>
          </cell>
          <cell r="U685" t="str">
            <v>-</v>
          </cell>
          <cell r="V685" t="str">
            <v>-</v>
          </cell>
          <cell r="W685" t="str">
            <v>-</v>
          </cell>
          <cell r="X685" t="str">
            <v>-</v>
          </cell>
          <cell r="Y685" t="str">
            <v>-</v>
          </cell>
          <cell r="Z685" t="str">
            <v>-</v>
          </cell>
          <cell r="AA685" t="str">
            <v>-</v>
          </cell>
          <cell r="AB685">
            <v>46022</v>
          </cell>
          <cell r="AC685">
            <v>14803.242</v>
          </cell>
          <cell r="AD685">
            <v>138657.87004000001</v>
          </cell>
          <cell r="AE685" t="str">
            <v>-</v>
          </cell>
          <cell r="AF685" t="str">
            <v>-</v>
          </cell>
          <cell r="AG685" t="str">
            <v>-</v>
          </cell>
          <cell r="AH685" t="str">
            <v>-</v>
          </cell>
          <cell r="AI685" t="str">
            <v>-</v>
          </cell>
          <cell r="AJ685" t="str">
            <v>-</v>
          </cell>
          <cell r="AK685" t="str">
            <v>-</v>
          </cell>
          <cell r="AL685" t="str">
            <v>-</v>
          </cell>
          <cell r="AM685" t="str">
            <v>-</v>
          </cell>
          <cell r="AN685" t="str">
            <v>-</v>
          </cell>
          <cell r="AO685" t="str">
            <v>-</v>
          </cell>
          <cell r="AP685" t="str">
            <v>-</v>
          </cell>
          <cell r="AQ685" t="str">
            <v>-</v>
          </cell>
          <cell r="AR685" t="str">
            <v>-</v>
          </cell>
          <cell r="AS685" t="str">
            <v>-</v>
          </cell>
          <cell r="AT685" t="str">
            <v>-</v>
          </cell>
          <cell r="AU685" t="str">
            <v>-</v>
          </cell>
          <cell r="AV685" t="str">
            <v>-</v>
          </cell>
          <cell r="AW685" t="str">
            <v>-</v>
          </cell>
          <cell r="AX685" t="str">
            <v>-</v>
          </cell>
          <cell r="AY685" t="str">
            <v>-</v>
          </cell>
          <cell r="AZ685" t="str">
            <v>-</v>
          </cell>
          <cell r="BA685" t="str">
            <v>-</v>
          </cell>
          <cell r="BB685" t="str">
            <v>-</v>
          </cell>
          <cell r="BC685" t="str">
            <v>-</v>
          </cell>
          <cell r="BD685" t="str">
            <v>-</v>
          </cell>
          <cell r="BE685" t="str">
            <v>Bovespa</v>
          </cell>
          <cell r="BF685" t="str">
            <v>FII - Fundos de Investimento Imobiliário</v>
          </cell>
          <cell r="BG685" t="str">
            <v>-</v>
          </cell>
        </row>
        <row r="686">
          <cell r="G686" t="str">
            <v>CVBI12</v>
          </cell>
          <cell r="H686" t="str">
            <v>28729197000113</v>
          </cell>
          <cell r="I686" t="str">
            <v>-</v>
          </cell>
          <cell r="J686" t="str">
            <v>https://fnet.bm</v>
          </cell>
          <cell r="K686">
            <v>0</v>
          </cell>
          <cell r="L686" t="str">
            <v>-</v>
          </cell>
          <cell r="M686" t="str">
            <v>-</v>
          </cell>
          <cell r="N686" t="str">
            <v>-</v>
          </cell>
          <cell r="O686" t="str">
            <v>-</v>
          </cell>
          <cell r="P686" t="str">
            <v>-</v>
          </cell>
          <cell r="Q686" t="str">
            <v>-</v>
          </cell>
          <cell r="R686" t="str">
            <v>-</v>
          </cell>
          <cell r="S686" t="str">
            <v>-</v>
          </cell>
          <cell r="T686" t="str">
            <v>-</v>
          </cell>
          <cell r="U686" t="str">
            <v>-</v>
          </cell>
          <cell r="V686" t="str">
            <v>-</v>
          </cell>
          <cell r="W686" t="str">
            <v>-</v>
          </cell>
          <cell r="X686" t="str">
            <v>-</v>
          </cell>
          <cell r="Y686" t="str">
            <v>-</v>
          </cell>
          <cell r="Z686" t="str">
            <v>-</v>
          </cell>
          <cell r="AA686" t="str">
            <v>-</v>
          </cell>
          <cell r="AB686">
            <v>46022</v>
          </cell>
          <cell r="AC686">
            <v>17011.706999999999</v>
          </cell>
          <cell r="AD686">
            <v>1576200.6882</v>
          </cell>
          <cell r="AE686" t="str">
            <v>-</v>
          </cell>
          <cell r="AF686" t="str">
            <v>-</v>
          </cell>
          <cell r="AG686" t="str">
            <v>-</v>
          </cell>
          <cell r="AH686" t="str">
            <v>-</v>
          </cell>
          <cell r="AI686" t="str">
            <v>-</v>
          </cell>
          <cell r="AJ686" t="str">
            <v>-</v>
          </cell>
          <cell r="AK686" t="str">
            <v>-</v>
          </cell>
          <cell r="AL686" t="str">
            <v>-</v>
          </cell>
          <cell r="AM686" t="str">
            <v>-</v>
          </cell>
          <cell r="AN686" t="str">
            <v>-</v>
          </cell>
          <cell r="AO686" t="str">
            <v>-</v>
          </cell>
          <cell r="AP686" t="str">
            <v>-</v>
          </cell>
          <cell r="AQ686" t="str">
            <v>-</v>
          </cell>
          <cell r="AR686" t="str">
            <v>-</v>
          </cell>
          <cell r="AS686" t="str">
            <v>-</v>
          </cell>
          <cell r="AT686" t="str">
            <v>-</v>
          </cell>
          <cell r="AU686" t="str">
            <v>-</v>
          </cell>
          <cell r="AV686" t="str">
            <v>-</v>
          </cell>
          <cell r="AW686" t="str">
            <v>-</v>
          </cell>
          <cell r="AX686" t="str">
            <v>-</v>
          </cell>
          <cell r="AY686" t="str">
            <v>-</v>
          </cell>
          <cell r="AZ686" t="str">
            <v>-</v>
          </cell>
          <cell r="BA686" t="str">
            <v>-</v>
          </cell>
          <cell r="BB686" t="str">
            <v>-</v>
          </cell>
          <cell r="BC686" t="str">
            <v>-</v>
          </cell>
          <cell r="BD686" t="str">
            <v>-</v>
          </cell>
          <cell r="BE686" t="str">
            <v>Bovespa</v>
          </cell>
          <cell r="BF686" t="str">
            <v>FII - Fundos de Investimento Imobiliário</v>
          </cell>
          <cell r="BG686" t="str">
            <v>-</v>
          </cell>
        </row>
        <row r="687">
          <cell r="G687" t="str">
            <v>CVBI13</v>
          </cell>
          <cell r="H687" t="str">
            <v>28729197000113</v>
          </cell>
          <cell r="I687" t="str">
            <v>-</v>
          </cell>
          <cell r="J687" t="str">
            <v>https://fnet.bm</v>
          </cell>
          <cell r="K687">
            <v>0</v>
          </cell>
          <cell r="L687" t="str">
            <v>-</v>
          </cell>
          <cell r="M687" t="str">
            <v>-</v>
          </cell>
          <cell r="N687" t="str">
            <v>-</v>
          </cell>
          <cell r="O687" t="str">
            <v>-</v>
          </cell>
          <cell r="P687" t="str">
            <v>-</v>
          </cell>
          <cell r="Q687" t="str">
            <v>-</v>
          </cell>
          <cell r="R687" t="str">
            <v>-</v>
          </cell>
          <cell r="S687" t="str">
            <v>-</v>
          </cell>
          <cell r="T687" t="str">
            <v>-</v>
          </cell>
          <cell r="U687" t="str">
            <v>-</v>
          </cell>
          <cell r="V687" t="str">
            <v>-</v>
          </cell>
          <cell r="W687" t="str">
            <v>-</v>
          </cell>
          <cell r="X687" t="str">
            <v>-</v>
          </cell>
          <cell r="Y687" t="str">
            <v>-</v>
          </cell>
          <cell r="Z687" t="str">
            <v>-</v>
          </cell>
          <cell r="AA687" t="str">
            <v>-</v>
          </cell>
          <cell r="AB687">
            <v>46022</v>
          </cell>
          <cell r="AC687">
            <v>17011.706999999999</v>
          </cell>
          <cell r="AD687">
            <v>1576200.6882</v>
          </cell>
          <cell r="AE687" t="str">
            <v>-</v>
          </cell>
          <cell r="AF687" t="str">
            <v>-</v>
          </cell>
          <cell r="AG687" t="str">
            <v>-</v>
          </cell>
          <cell r="AH687" t="str">
            <v>-</v>
          </cell>
          <cell r="AI687" t="str">
            <v>-</v>
          </cell>
          <cell r="AJ687" t="str">
            <v>-</v>
          </cell>
          <cell r="AK687" t="str">
            <v>-</v>
          </cell>
          <cell r="AL687" t="str">
            <v>-</v>
          </cell>
          <cell r="AM687" t="str">
            <v>-</v>
          </cell>
          <cell r="AN687" t="str">
            <v>-</v>
          </cell>
          <cell r="AO687" t="str">
            <v>-</v>
          </cell>
          <cell r="AP687" t="str">
            <v>-</v>
          </cell>
          <cell r="AQ687" t="str">
            <v>-</v>
          </cell>
          <cell r="AR687" t="str">
            <v>-</v>
          </cell>
          <cell r="AS687" t="str">
            <v>-</v>
          </cell>
          <cell r="AT687" t="str">
            <v>-</v>
          </cell>
          <cell r="AU687" t="str">
            <v>-</v>
          </cell>
          <cell r="AV687" t="str">
            <v>-</v>
          </cell>
          <cell r="AW687" t="str">
            <v>-</v>
          </cell>
          <cell r="AX687" t="str">
            <v>-</v>
          </cell>
          <cell r="AY687" t="str">
            <v>-</v>
          </cell>
          <cell r="AZ687" t="str">
            <v>-</v>
          </cell>
          <cell r="BA687" t="str">
            <v>-</v>
          </cell>
          <cell r="BB687" t="str">
            <v>-</v>
          </cell>
          <cell r="BC687" t="str">
            <v>-</v>
          </cell>
          <cell r="BD687" t="str">
            <v>-</v>
          </cell>
          <cell r="BE687" t="str">
            <v>Bovespa</v>
          </cell>
          <cell r="BF687" t="str">
            <v>FII - Fundos de Investimento Imobiliário</v>
          </cell>
          <cell r="BG687" t="str">
            <v>-</v>
          </cell>
        </row>
        <row r="688">
          <cell r="G688" t="str">
            <v>HGLG12</v>
          </cell>
          <cell r="H688" t="str">
            <v>11728688000147</v>
          </cell>
          <cell r="I688" t="str">
            <v>-</v>
          </cell>
          <cell r="J688" t="str">
            <v>https://fnet.bm</v>
          </cell>
          <cell r="K688">
            <v>0</v>
          </cell>
          <cell r="L688" t="str">
            <v>-</v>
          </cell>
          <cell r="M688" t="str">
            <v>-</v>
          </cell>
          <cell r="N688" t="str">
            <v>-</v>
          </cell>
          <cell r="O688" t="str">
            <v>-</v>
          </cell>
          <cell r="P688" t="str">
            <v>-</v>
          </cell>
          <cell r="Q688" t="str">
            <v>-</v>
          </cell>
          <cell r="R688" t="str">
            <v>-</v>
          </cell>
          <cell r="S688" t="str">
            <v>-</v>
          </cell>
          <cell r="T688" t="str">
            <v>-</v>
          </cell>
          <cell r="U688" t="str">
            <v>-</v>
          </cell>
          <cell r="V688" t="str">
            <v>-</v>
          </cell>
          <cell r="W688" t="str">
            <v>-</v>
          </cell>
          <cell r="X688" t="str">
            <v>-</v>
          </cell>
          <cell r="Y688" t="str">
            <v>-</v>
          </cell>
          <cell r="Z688" t="str">
            <v>-</v>
          </cell>
          <cell r="AA688" t="str">
            <v>-</v>
          </cell>
          <cell r="AB688">
            <v>46022</v>
          </cell>
          <cell r="AC688">
            <v>42404.675000000003</v>
          </cell>
          <cell r="AD688">
            <v>7063626.0902000004</v>
          </cell>
          <cell r="AE688" t="str">
            <v>-</v>
          </cell>
          <cell r="AF688" t="str">
            <v>-</v>
          </cell>
          <cell r="AG688" t="str">
            <v>-</v>
          </cell>
          <cell r="AH688" t="str">
            <v>-</v>
          </cell>
          <cell r="AI688" t="str">
            <v>-</v>
          </cell>
          <cell r="AJ688" t="str">
            <v>-</v>
          </cell>
          <cell r="AK688" t="str">
            <v>-</v>
          </cell>
          <cell r="AL688" t="str">
            <v>-</v>
          </cell>
          <cell r="AM688" t="str">
            <v>-</v>
          </cell>
          <cell r="AN688" t="str">
            <v>-</v>
          </cell>
          <cell r="AO688" t="str">
            <v>-</v>
          </cell>
          <cell r="AP688" t="str">
            <v>-</v>
          </cell>
          <cell r="AQ688" t="str">
            <v>-</v>
          </cell>
          <cell r="AR688" t="str">
            <v>-</v>
          </cell>
          <cell r="AS688" t="str">
            <v>-</v>
          </cell>
          <cell r="AT688" t="str">
            <v>-</v>
          </cell>
          <cell r="AU688" t="str">
            <v>-</v>
          </cell>
          <cell r="AV688" t="str">
            <v>-</v>
          </cell>
          <cell r="AW688" t="str">
            <v>-</v>
          </cell>
          <cell r="AX688" t="str">
            <v>-</v>
          </cell>
          <cell r="AY688" t="str">
            <v>-</v>
          </cell>
          <cell r="AZ688" t="str">
            <v>-</v>
          </cell>
          <cell r="BA688" t="str">
            <v>-</v>
          </cell>
          <cell r="BB688" t="str">
            <v>-</v>
          </cell>
          <cell r="BC688" t="str">
            <v>-</v>
          </cell>
          <cell r="BD688" t="str">
            <v>-</v>
          </cell>
          <cell r="BE688" t="str">
            <v>Bovespa</v>
          </cell>
          <cell r="BF688" t="str">
            <v>FII - Fundos de Investimento Imobiliário</v>
          </cell>
          <cell r="BG688" t="str">
            <v>-</v>
          </cell>
        </row>
        <row r="689">
          <cell r="G689" t="str">
            <v>PRSV12</v>
          </cell>
          <cell r="H689" t="str">
            <v>11281322000172</v>
          </cell>
          <cell r="I689" t="str">
            <v>Tradicional</v>
          </cell>
          <cell r="J689" t="str">
            <v>https://fnet.bm</v>
          </cell>
          <cell r="K689">
            <v>0</v>
          </cell>
          <cell r="L689" t="str">
            <v>-</v>
          </cell>
          <cell r="M689" t="str">
            <v>-</v>
          </cell>
          <cell r="N689" t="str">
            <v>-</v>
          </cell>
          <cell r="O689" t="str">
            <v>-</v>
          </cell>
          <cell r="P689" t="str">
            <v>-</v>
          </cell>
          <cell r="Q689" t="str">
            <v>-</v>
          </cell>
          <cell r="R689" t="str">
            <v>-</v>
          </cell>
          <cell r="S689" t="str">
            <v>-</v>
          </cell>
          <cell r="T689" t="str">
            <v>-</v>
          </cell>
          <cell r="U689" t="str">
            <v>-</v>
          </cell>
          <cell r="V689" t="str">
            <v>-</v>
          </cell>
          <cell r="W689" t="str">
            <v>-</v>
          </cell>
          <cell r="X689" t="str">
            <v>-</v>
          </cell>
          <cell r="Y689" t="str">
            <v>-</v>
          </cell>
          <cell r="Z689" t="str">
            <v>-</v>
          </cell>
          <cell r="AA689" t="str">
            <v>-</v>
          </cell>
          <cell r="AB689">
            <v>46022</v>
          </cell>
          <cell r="AC689">
            <v>256.15899999999999</v>
          </cell>
          <cell r="AD689">
            <v>29646.89689</v>
          </cell>
          <cell r="AE689" t="str">
            <v>-</v>
          </cell>
          <cell r="AF689" t="str">
            <v>-</v>
          </cell>
          <cell r="AG689" t="str">
            <v>-</v>
          </cell>
          <cell r="AH689" t="str">
            <v>-</v>
          </cell>
          <cell r="AI689" t="str">
            <v>-</v>
          </cell>
          <cell r="AJ689" t="str">
            <v>-</v>
          </cell>
          <cell r="AK689" t="str">
            <v>-</v>
          </cell>
          <cell r="AL689" t="str">
            <v>-</v>
          </cell>
          <cell r="AM689" t="str">
            <v>-</v>
          </cell>
          <cell r="AN689" t="str">
            <v>-</v>
          </cell>
          <cell r="AO689" t="str">
            <v>-</v>
          </cell>
          <cell r="AP689" t="str">
            <v>-</v>
          </cell>
          <cell r="AQ689" t="str">
            <v>-</v>
          </cell>
          <cell r="AR689" t="str">
            <v>-</v>
          </cell>
          <cell r="AS689" t="str">
            <v>-</v>
          </cell>
          <cell r="AT689" t="str">
            <v>-</v>
          </cell>
          <cell r="AU689" t="str">
            <v>-</v>
          </cell>
          <cell r="AV689" t="str">
            <v>-</v>
          </cell>
          <cell r="AW689" t="str">
            <v>-</v>
          </cell>
          <cell r="AX689" t="str">
            <v>-</v>
          </cell>
          <cell r="AY689" t="str">
            <v>-</v>
          </cell>
          <cell r="AZ689" t="str">
            <v>-</v>
          </cell>
          <cell r="BA689" t="str">
            <v>-</v>
          </cell>
          <cell r="BB689" t="str">
            <v>-</v>
          </cell>
          <cell r="BC689" t="str">
            <v>-</v>
          </cell>
          <cell r="BD689" t="str">
            <v>-</v>
          </cell>
          <cell r="BE689" t="str">
            <v>Bovespa</v>
          </cell>
          <cell r="BF689" t="str">
            <v>FII - Fundos de Investimento Imobiliário</v>
          </cell>
          <cell r="BG689" t="str">
            <v>-</v>
          </cell>
        </row>
        <row r="690">
          <cell r="G690" t="str">
            <v>RECD12</v>
          </cell>
          <cell r="H690" t="str">
            <v>53260548000137</v>
          </cell>
          <cell r="I690" t="str">
            <v>-</v>
          </cell>
          <cell r="J690" t="str">
            <v>https://fnet.bm</v>
          </cell>
          <cell r="K690">
            <v>0</v>
          </cell>
          <cell r="L690" t="str">
            <v>-</v>
          </cell>
          <cell r="M690" t="str">
            <v>-</v>
          </cell>
          <cell r="N690" t="str">
            <v>-</v>
          </cell>
          <cell r="O690" t="str">
            <v>-</v>
          </cell>
          <cell r="P690" t="str">
            <v>-</v>
          </cell>
          <cell r="Q690" t="str">
            <v>-</v>
          </cell>
          <cell r="R690" t="str">
            <v>-</v>
          </cell>
          <cell r="S690" t="str">
            <v>-</v>
          </cell>
          <cell r="T690" t="str">
            <v>-</v>
          </cell>
          <cell r="U690" t="str">
            <v>-</v>
          </cell>
          <cell r="V690" t="str">
            <v>-</v>
          </cell>
          <cell r="W690" t="str">
            <v>-</v>
          </cell>
          <cell r="X690" t="str">
            <v>-</v>
          </cell>
          <cell r="Y690" t="str">
            <v>-</v>
          </cell>
          <cell r="Z690" t="str">
            <v>-</v>
          </cell>
          <cell r="AA690" t="str">
            <v>-</v>
          </cell>
          <cell r="AB690">
            <v>46022</v>
          </cell>
          <cell r="AC690">
            <v>5453.7749999999996</v>
          </cell>
          <cell r="AD690">
            <v>44576.700040000003</v>
          </cell>
          <cell r="AE690" t="str">
            <v>-</v>
          </cell>
          <cell r="AF690" t="str">
            <v>-</v>
          </cell>
          <cell r="AG690" t="str">
            <v>-</v>
          </cell>
          <cell r="AH690" t="str">
            <v>-</v>
          </cell>
          <cell r="AI690" t="str">
            <v>-</v>
          </cell>
          <cell r="AJ690" t="str">
            <v>-</v>
          </cell>
          <cell r="AK690" t="str">
            <v>-</v>
          </cell>
          <cell r="AL690" t="str">
            <v>-</v>
          </cell>
          <cell r="AM690" t="str">
            <v>-</v>
          </cell>
          <cell r="AN690" t="str">
            <v>-</v>
          </cell>
          <cell r="AO690" t="str">
            <v>-</v>
          </cell>
          <cell r="AP690" t="str">
            <v>-</v>
          </cell>
          <cell r="AQ690" t="str">
            <v>-</v>
          </cell>
          <cell r="AR690" t="str">
            <v>-</v>
          </cell>
          <cell r="AS690" t="str">
            <v>-</v>
          </cell>
          <cell r="AT690" t="str">
            <v>-</v>
          </cell>
          <cell r="AU690" t="str">
            <v>-</v>
          </cell>
          <cell r="AV690" t="str">
            <v>-</v>
          </cell>
          <cell r="AW690" t="str">
            <v>-</v>
          </cell>
          <cell r="AX690" t="str">
            <v>-</v>
          </cell>
          <cell r="AY690" t="str">
            <v>-</v>
          </cell>
          <cell r="AZ690" t="str">
            <v>-</v>
          </cell>
          <cell r="BA690" t="str">
            <v>-</v>
          </cell>
          <cell r="BB690" t="str">
            <v>-</v>
          </cell>
          <cell r="BC690" t="str">
            <v>-</v>
          </cell>
          <cell r="BD690" t="str">
            <v>-</v>
          </cell>
          <cell r="BE690" t="str">
            <v>Bovespa</v>
          </cell>
          <cell r="BF690" t="str">
            <v>FII - Fundos de Investimento Imobiliário</v>
          </cell>
          <cell r="BG690" t="str">
            <v>-</v>
          </cell>
        </row>
        <row r="691">
          <cell r="G691" t="str">
            <v>RECM12</v>
          </cell>
          <cell r="H691" t="str">
            <v>56430935000162</v>
          </cell>
          <cell r="I691" t="str">
            <v>-</v>
          </cell>
          <cell r="J691" t="str">
            <v>https://fnet.bm</v>
          </cell>
          <cell r="K691">
            <v>0</v>
          </cell>
          <cell r="L691" t="str">
            <v>-</v>
          </cell>
          <cell r="M691" t="str">
            <v>-</v>
          </cell>
          <cell r="N691" t="str">
            <v>-</v>
          </cell>
          <cell r="O691" t="str">
            <v>-</v>
          </cell>
          <cell r="P691" t="str">
            <v>-</v>
          </cell>
          <cell r="Q691" t="str">
            <v>-</v>
          </cell>
          <cell r="R691" t="str">
            <v>-</v>
          </cell>
          <cell r="S691" t="str">
            <v>-</v>
          </cell>
          <cell r="T691" t="str">
            <v>-</v>
          </cell>
          <cell r="U691" t="str">
            <v>-</v>
          </cell>
          <cell r="V691" t="str">
            <v>-</v>
          </cell>
          <cell r="W691" t="str">
            <v>-</v>
          </cell>
          <cell r="X691" t="str">
            <v>-</v>
          </cell>
          <cell r="Y691" t="str">
            <v>-</v>
          </cell>
          <cell r="Z691" t="str">
            <v>-</v>
          </cell>
          <cell r="AA691" t="str">
            <v>-</v>
          </cell>
          <cell r="AB691">
            <v>46022</v>
          </cell>
          <cell r="AC691">
            <v>8400.5169999999998</v>
          </cell>
          <cell r="AD691">
            <v>82296.902130000002</v>
          </cell>
          <cell r="AE691" t="str">
            <v>-</v>
          </cell>
          <cell r="AF691" t="str">
            <v>-</v>
          </cell>
          <cell r="AG691" t="str">
            <v>-</v>
          </cell>
          <cell r="AH691" t="str">
            <v>-</v>
          </cell>
          <cell r="AI691" t="str">
            <v>-</v>
          </cell>
          <cell r="AJ691" t="str">
            <v>-</v>
          </cell>
          <cell r="AK691" t="str">
            <v>-</v>
          </cell>
          <cell r="AL691" t="str">
            <v>-</v>
          </cell>
          <cell r="AM691" t="str">
            <v>-</v>
          </cell>
          <cell r="AN691" t="str">
            <v>-</v>
          </cell>
          <cell r="AO691" t="str">
            <v>-</v>
          </cell>
          <cell r="AP691" t="str">
            <v>-</v>
          </cell>
          <cell r="AQ691" t="str">
            <v>-</v>
          </cell>
          <cell r="AR691" t="str">
            <v>-</v>
          </cell>
          <cell r="AS691" t="str">
            <v>-</v>
          </cell>
          <cell r="AT691" t="str">
            <v>-</v>
          </cell>
          <cell r="AU691" t="str">
            <v>-</v>
          </cell>
          <cell r="AV691" t="str">
            <v>-</v>
          </cell>
          <cell r="AW691" t="str">
            <v>-</v>
          </cell>
          <cell r="AX691" t="str">
            <v>-</v>
          </cell>
          <cell r="AY691" t="str">
            <v>-</v>
          </cell>
          <cell r="AZ691" t="str">
            <v>-</v>
          </cell>
          <cell r="BA691" t="str">
            <v>-</v>
          </cell>
          <cell r="BB691" t="str">
            <v>-</v>
          </cell>
          <cell r="BC691" t="str">
            <v>-</v>
          </cell>
          <cell r="BD691" t="str">
            <v>-</v>
          </cell>
          <cell r="BE691" t="str">
            <v>Bovespa</v>
          </cell>
          <cell r="BF691" t="str">
            <v>FII - Fundos de Investimento Imobiliário</v>
          </cell>
          <cell r="BG691" t="str">
            <v>-</v>
          </cell>
        </row>
        <row r="692">
          <cell r="G692" t="str">
            <v>RBVA12</v>
          </cell>
          <cell r="H692" t="str">
            <v>15576907000170</v>
          </cell>
          <cell r="I692" t="str">
            <v>-</v>
          </cell>
          <cell r="J692" t="str">
            <v>https://fnet.bm</v>
          </cell>
          <cell r="K692">
            <v>0</v>
          </cell>
          <cell r="L692" t="str">
            <v>-</v>
          </cell>
          <cell r="M692" t="str">
            <v>-</v>
          </cell>
          <cell r="N692" t="str">
            <v>-</v>
          </cell>
          <cell r="O692" t="str">
            <v>-</v>
          </cell>
          <cell r="P692" t="str">
            <v>-</v>
          </cell>
          <cell r="Q692" t="str">
            <v>-</v>
          </cell>
          <cell r="R692" t="str">
            <v>-</v>
          </cell>
          <cell r="S692" t="str">
            <v>-</v>
          </cell>
          <cell r="T692" t="str">
            <v>-</v>
          </cell>
          <cell r="U692" t="str">
            <v>-</v>
          </cell>
          <cell r="V692" t="str">
            <v>-</v>
          </cell>
          <cell r="W692" t="str">
            <v>-</v>
          </cell>
          <cell r="X692" t="str">
            <v>-</v>
          </cell>
          <cell r="Y692" t="str">
            <v>-</v>
          </cell>
          <cell r="Z692" t="str">
            <v>-</v>
          </cell>
          <cell r="AA692" t="str">
            <v>-</v>
          </cell>
          <cell r="AB692">
            <v>46022</v>
          </cell>
          <cell r="AC692">
            <v>156143.04999999999</v>
          </cell>
          <cell r="AD692">
            <v>1680363.3681000001</v>
          </cell>
          <cell r="AE692" t="str">
            <v>-</v>
          </cell>
          <cell r="AF692" t="str">
            <v>-</v>
          </cell>
          <cell r="AG692" t="str">
            <v>-</v>
          </cell>
          <cell r="AH692" t="str">
            <v>-</v>
          </cell>
          <cell r="AI692" t="str">
            <v>-</v>
          </cell>
          <cell r="AJ692" t="str">
            <v>-</v>
          </cell>
          <cell r="AK692" t="str">
            <v>-</v>
          </cell>
          <cell r="AL692" t="str">
            <v>-</v>
          </cell>
          <cell r="AM692" t="str">
            <v>-</v>
          </cell>
          <cell r="AN692" t="str">
            <v>-</v>
          </cell>
          <cell r="AO692" t="str">
            <v>-</v>
          </cell>
          <cell r="AP692" t="str">
            <v>-</v>
          </cell>
          <cell r="AQ692" t="str">
            <v>-</v>
          </cell>
          <cell r="AR692" t="str">
            <v>-</v>
          </cell>
          <cell r="AS692" t="str">
            <v>-</v>
          </cell>
          <cell r="AT692" t="str">
            <v>-</v>
          </cell>
          <cell r="AU692" t="str">
            <v>-</v>
          </cell>
          <cell r="AV692" t="str">
            <v>-</v>
          </cell>
          <cell r="AW692" t="str">
            <v>-</v>
          </cell>
          <cell r="AX692" t="str">
            <v>-</v>
          </cell>
          <cell r="AY692" t="str">
            <v>-</v>
          </cell>
          <cell r="AZ692" t="str">
            <v>-</v>
          </cell>
          <cell r="BA692" t="str">
            <v>-</v>
          </cell>
          <cell r="BB692" t="str">
            <v>-</v>
          </cell>
          <cell r="BC692" t="str">
            <v>-</v>
          </cell>
          <cell r="BD692" t="str">
            <v>-</v>
          </cell>
          <cell r="BE692" t="str">
            <v>Bovespa</v>
          </cell>
          <cell r="BF692" t="str">
            <v>FII - Fundos de Investimento Imobiliário</v>
          </cell>
          <cell r="BG692" t="str">
            <v>-</v>
          </cell>
        </row>
        <row r="693">
          <cell r="G693" t="str">
            <v>SHPH12</v>
          </cell>
          <cell r="H693" t="str">
            <v>03507519000159</v>
          </cell>
          <cell r="I693" t="str">
            <v>Tradicional</v>
          </cell>
          <cell r="J693" t="str">
            <v>https://fnet.bm</v>
          </cell>
          <cell r="K693">
            <v>0</v>
          </cell>
          <cell r="L693" t="str">
            <v>-</v>
          </cell>
          <cell r="M693" t="str">
            <v>-</v>
          </cell>
          <cell r="N693">
            <v>0</v>
          </cell>
          <cell r="O693">
            <v>0</v>
          </cell>
          <cell r="P693">
            <v>45712</v>
          </cell>
          <cell r="Q693" t="str">
            <v>-</v>
          </cell>
          <cell r="R693" t="str">
            <v>-</v>
          </cell>
          <cell r="S693" t="str">
            <v>-</v>
          </cell>
          <cell r="T693" t="str">
            <v>-</v>
          </cell>
          <cell r="U693" t="str">
            <v>-</v>
          </cell>
          <cell r="V693" t="str">
            <v>-</v>
          </cell>
          <cell r="W693" t="str">
            <v>-</v>
          </cell>
          <cell r="X693" t="str">
            <v>-</v>
          </cell>
          <cell r="Y693" t="str">
            <v>-</v>
          </cell>
          <cell r="Z693" t="str">
            <v>-</v>
          </cell>
          <cell r="AA693" t="str">
            <v>-</v>
          </cell>
          <cell r="AB693">
            <v>46022</v>
          </cell>
          <cell r="AC693">
            <v>608.95000000000005</v>
          </cell>
          <cell r="AD693">
            <v>629882.73132000002</v>
          </cell>
          <cell r="AE693" t="str">
            <v>-</v>
          </cell>
          <cell r="AF693" t="str">
            <v>-</v>
          </cell>
          <cell r="AG693" t="str">
            <v>-</v>
          </cell>
          <cell r="AH693" t="str">
            <v>-</v>
          </cell>
          <cell r="AI693">
            <v>0</v>
          </cell>
          <cell r="AJ693" t="str">
            <v>-</v>
          </cell>
          <cell r="AK693" t="str">
            <v>-</v>
          </cell>
          <cell r="AL693" t="str">
            <v>-</v>
          </cell>
          <cell r="AM693" t="str">
            <v>-</v>
          </cell>
          <cell r="AN693" t="str">
            <v>-</v>
          </cell>
          <cell r="AO693" t="str">
            <v>-</v>
          </cell>
          <cell r="AP693" t="str">
            <v>-</v>
          </cell>
          <cell r="AQ693" t="str">
            <v>-</v>
          </cell>
          <cell r="AR693" t="str">
            <v>-</v>
          </cell>
          <cell r="AS693" t="str">
            <v>-</v>
          </cell>
          <cell r="AT693" t="str">
            <v>-</v>
          </cell>
          <cell r="AU693" t="str">
            <v>-</v>
          </cell>
          <cell r="AV693" t="str">
            <v>-</v>
          </cell>
          <cell r="AW693" t="str">
            <v>-</v>
          </cell>
          <cell r="AX693" t="str">
            <v>-</v>
          </cell>
          <cell r="AY693" t="str">
            <v>-</v>
          </cell>
          <cell r="AZ693" t="str">
            <v>-</v>
          </cell>
          <cell r="BA693" t="str">
            <v>-</v>
          </cell>
          <cell r="BB693" t="str">
            <v>-</v>
          </cell>
          <cell r="BC693" t="str">
            <v>-</v>
          </cell>
          <cell r="BD693" t="str">
            <v>-</v>
          </cell>
          <cell r="BE693" t="str">
            <v>Bovespa</v>
          </cell>
          <cell r="BF693" t="str">
            <v>FII - Fundos de Investimento Imobiliário</v>
          </cell>
          <cell r="BG693">
            <v>0</v>
          </cell>
        </row>
        <row r="694">
          <cell r="G694" t="str">
            <v>WPLZ12</v>
          </cell>
          <cell r="H694" t="str">
            <v>09326861000139</v>
          </cell>
          <cell r="I694" t="str">
            <v>-</v>
          </cell>
          <cell r="J694" t="str">
            <v>https://fnet.bm</v>
          </cell>
          <cell r="K694">
            <v>0</v>
          </cell>
          <cell r="L694" t="str">
            <v>-</v>
          </cell>
          <cell r="M694" t="str">
            <v>-</v>
          </cell>
          <cell r="N694" t="str">
            <v>-</v>
          </cell>
          <cell r="O694" t="str">
            <v>-</v>
          </cell>
          <cell r="P694" t="str">
            <v>-</v>
          </cell>
          <cell r="Q694" t="str">
            <v>-</v>
          </cell>
          <cell r="R694" t="str">
            <v>-</v>
          </cell>
          <cell r="S694" t="str">
            <v>-</v>
          </cell>
          <cell r="T694" t="str">
            <v>-</v>
          </cell>
          <cell r="U694" t="str">
            <v>-</v>
          </cell>
          <cell r="V694" t="str">
            <v>-</v>
          </cell>
          <cell r="W694" t="str">
            <v>-</v>
          </cell>
          <cell r="X694" t="str">
            <v>-</v>
          </cell>
          <cell r="Y694" t="str">
            <v>-</v>
          </cell>
          <cell r="Z694" t="str">
            <v>-</v>
          </cell>
          <cell r="AA694" t="str">
            <v>-</v>
          </cell>
          <cell r="AB694">
            <v>46022</v>
          </cell>
          <cell r="AC694">
            <v>1186.683</v>
          </cell>
          <cell r="AD694">
            <v>64903.883390000003</v>
          </cell>
          <cell r="AE694" t="str">
            <v>-</v>
          </cell>
          <cell r="AF694" t="str">
            <v>-</v>
          </cell>
          <cell r="AG694" t="str">
            <v>-</v>
          </cell>
          <cell r="AH694" t="str">
            <v>-</v>
          </cell>
          <cell r="AI694" t="str">
            <v>-</v>
          </cell>
          <cell r="AJ694" t="str">
            <v>-</v>
          </cell>
          <cell r="AK694" t="str">
            <v>-</v>
          </cell>
          <cell r="AL694" t="str">
            <v>-</v>
          </cell>
          <cell r="AM694" t="str">
            <v>-</v>
          </cell>
          <cell r="AN694" t="str">
            <v>-</v>
          </cell>
          <cell r="AO694" t="str">
            <v>-</v>
          </cell>
          <cell r="AP694" t="str">
            <v>-</v>
          </cell>
          <cell r="AQ694" t="str">
            <v>-</v>
          </cell>
          <cell r="AR694" t="str">
            <v>-</v>
          </cell>
          <cell r="AS694" t="str">
            <v>-</v>
          </cell>
          <cell r="AT694" t="str">
            <v>-</v>
          </cell>
          <cell r="AU694" t="str">
            <v>-</v>
          </cell>
          <cell r="AV694" t="str">
            <v>-</v>
          </cell>
          <cell r="AW694" t="str">
            <v>-</v>
          </cell>
          <cell r="AX694" t="str">
            <v>-</v>
          </cell>
          <cell r="AY694" t="str">
            <v>-</v>
          </cell>
          <cell r="AZ694" t="str">
            <v>-</v>
          </cell>
          <cell r="BA694" t="str">
            <v>-</v>
          </cell>
          <cell r="BB694" t="str">
            <v>-</v>
          </cell>
          <cell r="BC694" t="str">
            <v>-</v>
          </cell>
          <cell r="BD694" t="str">
            <v>-</v>
          </cell>
          <cell r="BE694" t="str">
            <v>Bovespa</v>
          </cell>
          <cell r="BF694" t="str">
            <v>FII - Fundos de Investimento Imobiliário</v>
          </cell>
          <cell r="BG694" t="str">
            <v>-</v>
          </cell>
        </row>
        <row r="695">
          <cell r="G695" t="str">
            <v>SMLL</v>
          </cell>
          <cell r="H695" t="str">
            <v>-</v>
          </cell>
          <cell r="I695" t="str">
            <v>-</v>
          </cell>
          <cell r="J695" t="str">
            <v/>
          </cell>
          <cell r="K695">
            <v>100</v>
          </cell>
          <cell r="L695" t="str">
            <v>-</v>
          </cell>
          <cell r="M695" t="str">
            <v>-</v>
          </cell>
          <cell r="N695" t="str">
            <v>-</v>
          </cell>
          <cell r="O695" t="str">
            <v>-</v>
          </cell>
          <cell r="P695">
            <v>46041</v>
          </cell>
          <cell r="Q695" t="str">
            <v>-</v>
          </cell>
          <cell r="R695" t="str">
            <v>-</v>
          </cell>
          <cell r="S695" t="str">
            <v>-</v>
          </cell>
          <cell r="T695">
            <v>2307.81</v>
          </cell>
          <cell r="U695">
            <v>2462.36</v>
          </cell>
          <cell r="V695">
            <v>93.723501032000001</v>
          </cell>
          <cell r="W695">
            <v>45995</v>
          </cell>
          <cell r="X695">
            <v>1794.89</v>
          </cell>
          <cell r="Y695">
            <v>128.57668158000001</v>
          </cell>
          <cell r="Z695">
            <v>45680</v>
          </cell>
          <cell r="AA695" t="str">
            <v>-</v>
          </cell>
          <cell r="AB695" t="str">
            <v>-</v>
          </cell>
          <cell r="AC695" t="str">
            <v>-</v>
          </cell>
          <cell r="AD695" t="str">
            <v>-</v>
          </cell>
          <cell r="AE695" t="str">
            <v>-</v>
          </cell>
          <cell r="AF695" t="str">
            <v>-</v>
          </cell>
          <cell r="AG695">
            <v>0</v>
          </cell>
          <cell r="AH695">
            <v>0</v>
          </cell>
          <cell r="AI695">
            <v>0</v>
          </cell>
          <cell r="AJ695">
            <v>-0.12118012127</v>
          </cell>
          <cell r="AK695">
            <v>-0.22828641377</v>
          </cell>
          <cell r="AL695">
            <v>1.9382224715</v>
          </cell>
          <cell r="AM695">
            <v>7.4224404774000003</v>
          </cell>
          <cell r="AN695">
            <v>29.597641443000001</v>
          </cell>
          <cell r="AO695">
            <v>9.9326832968999995E-2</v>
          </cell>
          <cell r="AP695">
            <v>4.2263815761999997</v>
          </cell>
          <cell r="AQ695">
            <v>-1.9526121923999999</v>
          </cell>
          <cell r="AR695">
            <v>2353.77</v>
          </cell>
          <cell r="AS695">
            <v>-18.279261477999999</v>
          </cell>
          <cell r="AT695">
            <v>-51.321162186000002</v>
          </cell>
          <cell r="AU695">
            <v>9.9326832968999995E-2</v>
          </cell>
          <cell r="AV695">
            <v>-0.90906717977999996</v>
          </cell>
          <cell r="AW695">
            <v>8.4734024826999992</v>
          </cell>
          <cell r="AX695">
            <v>-6.3615696087</v>
          </cell>
          <cell r="AY695">
            <v>9</v>
          </cell>
          <cell r="AZ695">
            <v>7</v>
          </cell>
          <cell r="BA695">
            <v>0</v>
          </cell>
          <cell r="BB695">
            <v>0.79148225166999997</v>
          </cell>
          <cell r="BC695">
            <v>1.2141205603</v>
          </cell>
          <cell r="BD695">
            <v>-4.7685457803E-2</v>
          </cell>
          <cell r="BE695" t="str">
            <v>Bovespa</v>
          </cell>
          <cell r="BF695" t="str">
            <v>-</v>
          </cell>
          <cell r="BG695">
            <v>0</v>
          </cell>
        </row>
        <row r="696">
          <cell r="G696" t="str">
            <v>CDII11</v>
          </cell>
          <cell r="H696" t="str">
            <v>48973783000116</v>
          </cell>
          <cell r="I696" t="str">
            <v>Tradicional</v>
          </cell>
          <cell r="J696" t="str">
            <v>https://fnet.bm</v>
          </cell>
          <cell r="K696">
            <v>100</v>
          </cell>
          <cell r="L696" t="str">
            <v>-</v>
          </cell>
          <cell r="M696">
            <v>4338.0769564000002</v>
          </cell>
          <cell r="N696">
            <v>5612.9265550999999</v>
          </cell>
          <cell r="O696">
            <v>6711.2289946999999</v>
          </cell>
          <cell r="P696">
            <v>46041</v>
          </cell>
          <cell r="Q696" t="str">
            <v>-</v>
          </cell>
          <cell r="R696" t="str">
            <v>-</v>
          </cell>
          <cell r="S696" t="str">
            <v>-</v>
          </cell>
          <cell r="T696">
            <v>108.3</v>
          </cell>
          <cell r="U696">
            <v>110.17</v>
          </cell>
          <cell r="V696">
            <v>98.302623218999997</v>
          </cell>
          <cell r="W696">
            <v>46024</v>
          </cell>
          <cell r="X696">
            <v>84.016149300999999</v>
          </cell>
          <cell r="Y696">
            <v>128.90378921000001</v>
          </cell>
          <cell r="Z696">
            <v>45694</v>
          </cell>
          <cell r="AA696" t="str">
            <v>-</v>
          </cell>
          <cell r="AB696" t="str">
            <v>-</v>
          </cell>
          <cell r="AC696" t="str">
            <v>-</v>
          </cell>
          <cell r="AD696" t="str">
            <v>-</v>
          </cell>
          <cell r="AE696" t="str">
            <v>-</v>
          </cell>
          <cell r="AF696">
            <v>46021</v>
          </cell>
          <cell r="AG696">
            <v>16.90668771</v>
          </cell>
          <cell r="AH696">
            <v>17.14</v>
          </cell>
          <cell r="AI696">
            <v>1.52</v>
          </cell>
          <cell r="AJ696">
            <v>0.35211267605000002</v>
          </cell>
          <cell r="AK696">
            <v>0.24500638356000001</v>
          </cell>
          <cell r="AL696">
            <v>-0.94339993501999997</v>
          </cell>
          <cell r="AM696">
            <v>3.9312557638999999</v>
          </cell>
          <cell r="AN696">
            <v>26.131362402000001</v>
          </cell>
          <cell r="AO696">
            <v>-1.688453159</v>
          </cell>
          <cell r="AP696">
            <v>0.76010253541999995</v>
          </cell>
          <cell r="AQ696">
            <v>1.1676786547</v>
          </cell>
          <cell r="AR696">
            <v>107.05</v>
          </cell>
          <cell r="AS696" t="str">
            <v>-</v>
          </cell>
          <cell r="AT696" t="str">
            <v>-</v>
          </cell>
          <cell r="AU696">
            <v>-1.688453159</v>
          </cell>
          <cell r="AV696">
            <v>-2.6968471718</v>
          </cell>
          <cell r="AW696">
            <v>4.7742708748</v>
          </cell>
          <cell r="AX696">
            <v>-1.688453159</v>
          </cell>
          <cell r="AY696">
            <v>9</v>
          </cell>
          <cell r="AZ696">
            <v>7</v>
          </cell>
          <cell r="BA696">
            <v>1.3713460844000001</v>
          </cell>
          <cell r="BB696">
            <v>1.4531826872</v>
          </cell>
          <cell r="BC696">
            <v>0.32045046766000002</v>
          </cell>
          <cell r="BD696">
            <v>7.4672290225999998</v>
          </cell>
          <cell r="BE696" t="str">
            <v>Bovespa</v>
          </cell>
          <cell r="BF696" t="str">
            <v>FI INFRA - Fundo Incentivado de Investimento em Infraestrutura</v>
          </cell>
          <cell r="BG696">
            <v>1.52</v>
          </cell>
        </row>
        <row r="697">
          <cell r="G697" t="str">
            <v>CDII12</v>
          </cell>
          <cell r="H697" t="str">
            <v>48973783000116</v>
          </cell>
          <cell r="I697" t="str">
            <v>Tradicional</v>
          </cell>
          <cell r="J697" t="str">
            <v>https://fnet.bm</v>
          </cell>
          <cell r="K697">
            <v>11.475409836000001</v>
          </cell>
          <cell r="L697" t="str">
            <v>-</v>
          </cell>
          <cell r="M697">
            <v>0.38845647999999999</v>
          </cell>
          <cell r="N697">
            <v>1.5920347540999999</v>
          </cell>
          <cell r="O697">
            <v>0</v>
          </cell>
          <cell r="P697">
            <v>45973</v>
          </cell>
          <cell r="Q697" t="str">
            <v>-</v>
          </cell>
          <cell r="R697" t="str">
            <v>-</v>
          </cell>
          <cell r="S697" t="str">
            <v>-</v>
          </cell>
          <cell r="T697" t="str">
            <v>-</v>
          </cell>
          <cell r="U697">
            <v>0.05</v>
          </cell>
          <cell r="V697" t="str">
            <v>-</v>
          </cell>
          <cell r="W697">
            <v>45965</v>
          </cell>
          <cell r="X697">
            <v>0.01</v>
          </cell>
          <cell r="Y697" t="str">
            <v>-</v>
          </cell>
          <cell r="Z697">
            <v>45973</v>
          </cell>
          <cell r="AA697" t="str">
            <v>-</v>
          </cell>
          <cell r="AB697" t="str">
            <v>-</v>
          </cell>
          <cell r="AC697" t="str">
            <v>-</v>
          </cell>
          <cell r="AD697" t="str">
            <v>-</v>
          </cell>
          <cell r="AE697" t="str">
            <v>-</v>
          </cell>
          <cell r="AF697" t="str">
            <v>-</v>
          </cell>
          <cell r="AG697" t="str">
            <v>-</v>
          </cell>
          <cell r="AH697">
            <v>0</v>
          </cell>
          <cell r="AI697">
            <v>0</v>
          </cell>
          <cell r="AJ697" t="str">
            <v>-</v>
          </cell>
          <cell r="AK697" t="str">
            <v>-</v>
          </cell>
          <cell r="AL697" t="str">
            <v>-</v>
          </cell>
          <cell r="AM697" t="str">
            <v>-</v>
          </cell>
          <cell r="AN697" t="str">
            <v>-</v>
          </cell>
          <cell r="AO697" t="str">
            <v>-</v>
          </cell>
          <cell r="AP697" t="str">
            <v>-</v>
          </cell>
          <cell r="AQ697" t="str">
            <v>-</v>
          </cell>
          <cell r="AR697" t="str">
            <v>-</v>
          </cell>
          <cell r="AS697" t="str">
            <v>-</v>
          </cell>
          <cell r="AT697" t="str">
            <v>-</v>
          </cell>
          <cell r="AU697" t="str">
            <v>-</v>
          </cell>
          <cell r="AV697" t="str">
            <v>-</v>
          </cell>
          <cell r="AW697" t="str">
            <v>-</v>
          </cell>
          <cell r="AX697" t="str">
            <v>-</v>
          </cell>
          <cell r="AY697" t="str">
            <v>-</v>
          </cell>
          <cell r="AZ697" t="str">
            <v>-</v>
          </cell>
          <cell r="BA697" t="str">
            <v>-</v>
          </cell>
          <cell r="BB697" t="str">
            <v>-</v>
          </cell>
          <cell r="BC697" t="str">
            <v>-</v>
          </cell>
          <cell r="BD697" t="str">
            <v>-</v>
          </cell>
          <cell r="BE697" t="str">
            <v>Bovespa</v>
          </cell>
          <cell r="BF697" t="str">
            <v>FI INFRA - Fundo Incentivado de Investimento em Infraestrutura</v>
          </cell>
          <cell r="BG697">
            <v>0</v>
          </cell>
        </row>
        <row r="698">
          <cell r="G698" t="str">
            <v>DIVS11</v>
          </cell>
          <cell r="H698" t="str">
            <v>58390457000130</v>
          </cell>
          <cell r="I698" t="str">
            <v>-</v>
          </cell>
          <cell r="J698" t="str">
            <v>https://fnet.bm</v>
          </cell>
          <cell r="K698">
            <v>100</v>
          </cell>
          <cell r="L698" t="str">
            <v>-</v>
          </cell>
          <cell r="M698" t="str">
            <v>-</v>
          </cell>
          <cell r="N698">
            <v>423.27631229999997</v>
          </cell>
          <cell r="O698">
            <v>651.24935764999998</v>
          </cell>
          <cell r="P698">
            <v>46041</v>
          </cell>
          <cell r="Q698" t="str">
            <v>-</v>
          </cell>
          <cell r="R698" t="str">
            <v>-</v>
          </cell>
          <cell r="S698" t="str">
            <v>-</v>
          </cell>
          <cell r="T698">
            <v>104.48</v>
          </cell>
          <cell r="U698" t="str">
            <v>-</v>
          </cell>
          <cell r="V698" t="str">
            <v>-</v>
          </cell>
          <cell r="W698" t="str">
            <v>-</v>
          </cell>
          <cell r="X698" t="str">
            <v>-</v>
          </cell>
          <cell r="Y698" t="str">
            <v>-</v>
          </cell>
          <cell r="Z698" t="str">
            <v>-</v>
          </cell>
          <cell r="AA698" t="str">
            <v>-</v>
          </cell>
          <cell r="AB698" t="str">
            <v>-</v>
          </cell>
          <cell r="AC698" t="str">
            <v>-</v>
          </cell>
          <cell r="AD698" t="str">
            <v>-</v>
          </cell>
          <cell r="AE698" t="str">
            <v>-</v>
          </cell>
          <cell r="AF698">
            <v>46021</v>
          </cell>
          <cell r="AG698" t="str">
            <v>-</v>
          </cell>
          <cell r="AH698" t="str">
            <v>-</v>
          </cell>
          <cell r="AI698">
            <v>1.2</v>
          </cell>
          <cell r="AJ698">
            <v>-9.5702937870000004E-3</v>
          </cell>
          <cell r="AK698">
            <v>-0.11667658626999999</v>
          </cell>
          <cell r="AL698">
            <v>5.7729329663</v>
          </cell>
          <cell r="AM698">
            <v>6.1680823191999998</v>
          </cell>
          <cell r="AN698" t="str">
            <v>-</v>
          </cell>
          <cell r="AO698">
            <v>5.1000905340999996</v>
          </cell>
          <cell r="AP698" t="str">
            <v>-</v>
          </cell>
          <cell r="AQ698">
            <v>2.5318940137000001</v>
          </cell>
          <cell r="AR698">
            <v>101.9</v>
          </cell>
          <cell r="AS698" t="str">
            <v>-</v>
          </cell>
          <cell r="AT698" t="str">
            <v>-</v>
          </cell>
          <cell r="AU698">
            <v>5.1000905340999996</v>
          </cell>
          <cell r="AV698">
            <v>4.0916965214000003</v>
          </cell>
          <cell r="AW698">
            <v>5.1000905340999996</v>
          </cell>
          <cell r="AX698">
            <v>-1.5004840272</v>
          </cell>
          <cell r="AY698" t="str">
            <v>-</v>
          </cell>
          <cell r="AZ698" t="str">
            <v>-</v>
          </cell>
          <cell r="BA698">
            <v>1.2003601079999999</v>
          </cell>
          <cell r="BB698" t="str">
            <v>-</v>
          </cell>
          <cell r="BC698" t="str">
            <v>-</v>
          </cell>
          <cell r="BD698" t="str">
            <v>-</v>
          </cell>
          <cell r="BE698" t="str">
            <v>Bovespa</v>
          </cell>
          <cell r="BF698" t="str">
            <v>FI INFRA - Fundo Incentivado de Investimento em Infraestrutura</v>
          </cell>
          <cell r="BG698">
            <v>1.2</v>
          </cell>
        </row>
        <row r="699">
          <cell r="G699" t="str">
            <v>DIVS12</v>
          </cell>
          <cell r="H699" t="str">
            <v>58390457000130</v>
          </cell>
          <cell r="I699" t="str">
            <v>-</v>
          </cell>
          <cell r="J699" t="str">
            <v>https://fnet.bm</v>
          </cell>
          <cell r="K699">
            <v>0</v>
          </cell>
          <cell r="L699" t="str">
            <v>-</v>
          </cell>
          <cell r="M699" t="str">
            <v>-</v>
          </cell>
          <cell r="N699">
            <v>0</v>
          </cell>
          <cell r="O699">
            <v>0</v>
          </cell>
          <cell r="P699">
            <v>45866</v>
          </cell>
          <cell r="Q699" t="str">
            <v>-</v>
          </cell>
          <cell r="R699" t="str">
            <v>-</v>
          </cell>
          <cell r="S699" t="str">
            <v>-</v>
          </cell>
          <cell r="T699" t="str">
            <v>-</v>
          </cell>
          <cell r="U699" t="str">
            <v>-</v>
          </cell>
          <cell r="V699" t="str">
            <v>-</v>
          </cell>
          <cell r="W699" t="str">
            <v>-</v>
          </cell>
          <cell r="X699" t="str">
            <v>-</v>
          </cell>
          <cell r="Y699" t="str">
            <v>-</v>
          </cell>
          <cell r="Z699" t="str">
            <v>-</v>
          </cell>
          <cell r="AA699" t="str">
            <v>-</v>
          </cell>
          <cell r="AB699" t="str">
            <v>-</v>
          </cell>
          <cell r="AC699" t="str">
            <v>-</v>
          </cell>
          <cell r="AD699" t="str">
            <v>-</v>
          </cell>
          <cell r="AE699" t="str">
            <v>-</v>
          </cell>
          <cell r="AF699" t="str">
            <v>-</v>
          </cell>
          <cell r="AG699" t="str">
            <v>-</v>
          </cell>
          <cell r="AH699" t="str">
            <v>-</v>
          </cell>
          <cell r="AI699">
            <v>0</v>
          </cell>
          <cell r="AJ699" t="str">
            <v>-</v>
          </cell>
          <cell r="AK699" t="str">
            <v>-</v>
          </cell>
          <cell r="AL699" t="str">
            <v>-</v>
          </cell>
          <cell r="AM699" t="str">
            <v>-</v>
          </cell>
          <cell r="AN699" t="str">
            <v>-</v>
          </cell>
          <cell r="AO699" t="str">
            <v>-</v>
          </cell>
          <cell r="AP699" t="str">
            <v>-</v>
          </cell>
          <cell r="AQ699" t="str">
            <v>-</v>
          </cell>
          <cell r="AR699" t="str">
            <v>-</v>
          </cell>
          <cell r="AS699" t="str">
            <v>-</v>
          </cell>
          <cell r="AT699" t="str">
            <v>-</v>
          </cell>
          <cell r="AU699" t="str">
            <v>-</v>
          </cell>
          <cell r="AV699" t="str">
            <v>-</v>
          </cell>
          <cell r="AW699" t="str">
            <v>-</v>
          </cell>
          <cell r="AX699" t="str">
            <v>-</v>
          </cell>
          <cell r="AY699" t="str">
            <v>-</v>
          </cell>
          <cell r="AZ699" t="str">
            <v>-</v>
          </cell>
          <cell r="BA699" t="str">
            <v>-</v>
          </cell>
          <cell r="BB699" t="str">
            <v>-</v>
          </cell>
          <cell r="BC699" t="str">
            <v>-</v>
          </cell>
          <cell r="BD699" t="str">
            <v>-</v>
          </cell>
          <cell r="BE699" t="str">
            <v>Bovespa</v>
          </cell>
          <cell r="BF699" t="str">
            <v>FI INFRA - Fundo Incentivado de Investimento em Infraestrutura</v>
          </cell>
          <cell r="BG699">
            <v>0</v>
          </cell>
        </row>
        <row r="700">
          <cell r="G700" t="str">
            <v>JURO11</v>
          </cell>
          <cell r="H700" t="str">
            <v>42730834000100</v>
          </cell>
          <cell r="I700" t="str">
            <v>Tradicional</v>
          </cell>
          <cell r="J700" t="str">
            <v>https://fnet.bm</v>
          </cell>
          <cell r="K700">
            <v>100</v>
          </cell>
          <cell r="L700" t="str">
            <v>-</v>
          </cell>
          <cell r="M700">
            <v>4380.8442857</v>
          </cell>
          <cell r="N700">
            <v>4180.9697044000004</v>
          </cell>
          <cell r="O700">
            <v>3877.9485964999999</v>
          </cell>
          <cell r="P700">
            <v>46041</v>
          </cell>
          <cell r="Q700" t="str">
            <v>-</v>
          </cell>
          <cell r="R700" t="str">
            <v>-</v>
          </cell>
          <cell r="S700" t="str">
            <v>-</v>
          </cell>
          <cell r="T700">
            <v>102.95</v>
          </cell>
          <cell r="U700">
            <v>103.28</v>
          </cell>
          <cell r="V700">
            <v>99.680480247999995</v>
          </cell>
          <cell r="W700">
            <v>46035</v>
          </cell>
          <cell r="X700">
            <v>76.970171141999998</v>
          </cell>
          <cell r="Y700">
            <v>133.75311302</v>
          </cell>
          <cell r="Z700">
            <v>45686</v>
          </cell>
          <cell r="AA700" t="str">
            <v>-</v>
          </cell>
          <cell r="AB700" t="str">
            <v>-</v>
          </cell>
          <cell r="AC700" t="str">
            <v>-</v>
          </cell>
          <cell r="AD700" t="str">
            <v>-</v>
          </cell>
          <cell r="AE700" t="str">
            <v>-</v>
          </cell>
          <cell r="AF700">
            <v>46021</v>
          </cell>
          <cell r="AG700">
            <v>12.888011407</v>
          </cell>
          <cell r="AH700">
            <v>11.75</v>
          </cell>
          <cell r="AI700">
            <v>1</v>
          </cell>
          <cell r="AJ700">
            <v>0.30202650032</v>
          </cell>
          <cell r="AK700">
            <v>0.19492020783</v>
          </cell>
          <cell r="AL700">
            <v>2.6422381805000001</v>
          </cell>
          <cell r="AM700">
            <v>7.1087930812</v>
          </cell>
          <cell r="AN700">
            <v>27.283317821000001</v>
          </cell>
          <cell r="AO700">
            <v>0.60588292780999997</v>
          </cell>
          <cell r="AP700">
            <v>1.9120579542</v>
          </cell>
          <cell r="AQ700">
            <v>-0.19389238978000001</v>
          </cell>
          <cell r="AR700">
            <v>103.15</v>
          </cell>
          <cell r="AS700" t="str">
            <v>-</v>
          </cell>
          <cell r="AT700" t="str">
            <v>-</v>
          </cell>
          <cell r="AU700">
            <v>0.60588292780999997</v>
          </cell>
          <cell r="AV700">
            <v>-0.40251108493999999</v>
          </cell>
          <cell r="AW700">
            <v>8.4485064645999994</v>
          </cell>
          <cell r="AX700">
            <v>-1.9704433498</v>
          </cell>
          <cell r="AY700">
            <v>8</v>
          </cell>
          <cell r="AZ700">
            <v>6</v>
          </cell>
          <cell r="BA700">
            <v>0.98736176934999997</v>
          </cell>
          <cell r="BB700">
            <v>1.3070883707000001</v>
          </cell>
          <cell r="BC700">
            <v>1.0069182368</v>
          </cell>
          <cell r="BD700">
            <v>2.2217166784</v>
          </cell>
          <cell r="BE700" t="str">
            <v>Bovespa</v>
          </cell>
          <cell r="BF700" t="str">
            <v>FI INFRA - Fundo Incentivado de Investimento em Infraestrutura</v>
          </cell>
          <cell r="BG700">
            <v>1</v>
          </cell>
        </row>
        <row r="701">
          <cell r="G701" t="str">
            <v>PMFO12</v>
          </cell>
          <cell r="H701" t="str">
            <v>50135849000140</v>
          </cell>
          <cell r="I701" t="str">
            <v>Tradicional</v>
          </cell>
          <cell r="J701" t="str">
            <v>https://fnet.bm</v>
          </cell>
          <cell r="K701">
            <v>0</v>
          </cell>
          <cell r="L701" t="str">
            <v>-</v>
          </cell>
          <cell r="M701" t="str">
            <v>-</v>
          </cell>
          <cell r="N701" t="str">
            <v>-</v>
          </cell>
          <cell r="O701" t="str">
            <v>-</v>
          </cell>
          <cell r="P701" t="str">
            <v>-</v>
          </cell>
          <cell r="Q701" t="str">
            <v>-</v>
          </cell>
          <cell r="R701" t="str">
            <v>-</v>
          </cell>
          <cell r="S701" t="str">
            <v>-</v>
          </cell>
          <cell r="T701" t="str">
            <v>-</v>
          </cell>
          <cell r="U701" t="str">
            <v>-</v>
          </cell>
          <cell r="V701" t="str">
            <v>-</v>
          </cell>
          <cell r="W701" t="str">
            <v>-</v>
          </cell>
          <cell r="X701" t="str">
            <v>-</v>
          </cell>
          <cell r="Y701" t="str">
            <v>-</v>
          </cell>
          <cell r="Z701" t="str">
            <v>-</v>
          </cell>
          <cell r="AA701" t="str">
            <v>-</v>
          </cell>
          <cell r="AB701">
            <v>46022</v>
          </cell>
          <cell r="AC701">
            <v>975.90700000000004</v>
          </cell>
          <cell r="AD701">
            <v>88512.373930000002</v>
          </cell>
          <cell r="AE701" t="str">
            <v>-</v>
          </cell>
          <cell r="AF701" t="str">
            <v>-</v>
          </cell>
          <cell r="AG701" t="str">
            <v>-</v>
          </cell>
          <cell r="AH701" t="str">
            <v>-</v>
          </cell>
          <cell r="AI701" t="str">
            <v>-</v>
          </cell>
          <cell r="AJ701" t="str">
            <v>-</v>
          </cell>
          <cell r="AK701" t="str">
            <v>-</v>
          </cell>
          <cell r="AL701" t="str">
            <v>-</v>
          </cell>
          <cell r="AM701" t="str">
            <v>-</v>
          </cell>
          <cell r="AN701" t="str">
            <v>-</v>
          </cell>
          <cell r="AO701" t="str">
            <v>-</v>
          </cell>
          <cell r="AP701" t="str">
            <v>-</v>
          </cell>
          <cell r="AQ701" t="str">
            <v>-</v>
          </cell>
          <cell r="AR701" t="str">
            <v>-</v>
          </cell>
          <cell r="AS701" t="str">
            <v>-</v>
          </cell>
          <cell r="AT701" t="str">
            <v>-</v>
          </cell>
          <cell r="AU701" t="str">
            <v>-</v>
          </cell>
          <cell r="AV701" t="str">
            <v>-</v>
          </cell>
          <cell r="AW701" t="str">
            <v>-</v>
          </cell>
          <cell r="AX701" t="str">
            <v>-</v>
          </cell>
          <cell r="AY701" t="str">
            <v>-</v>
          </cell>
          <cell r="AZ701" t="str">
            <v>-</v>
          </cell>
          <cell r="BA701" t="str">
            <v>-</v>
          </cell>
          <cell r="BB701" t="str">
            <v>-</v>
          </cell>
          <cell r="BC701" t="str">
            <v>-</v>
          </cell>
          <cell r="BD701" t="str">
            <v>-</v>
          </cell>
          <cell r="BE701" t="str">
            <v>Bovespa</v>
          </cell>
          <cell r="BF701" t="str">
            <v>FII - Fundos de Investimento Imobiliário</v>
          </cell>
          <cell r="BG701" t="str">
            <v>-</v>
          </cell>
        </row>
        <row r="702">
          <cell r="G702" t="str">
            <v>SPG212</v>
          </cell>
          <cell r="H702" t="str">
            <v>57077139000150</v>
          </cell>
          <cell r="I702" t="str">
            <v>-</v>
          </cell>
          <cell r="J702" t="str">
            <v>https://fnet.bm</v>
          </cell>
          <cell r="K702">
            <v>0</v>
          </cell>
          <cell r="L702" t="str">
            <v>-</v>
          </cell>
          <cell r="M702" t="str">
            <v>-</v>
          </cell>
          <cell r="N702" t="str">
            <v>-</v>
          </cell>
          <cell r="O702" t="str">
            <v>-</v>
          </cell>
          <cell r="P702" t="str">
            <v>-</v>
          </cell>
          <cell r="Q702" t="str">
            <v>-</v>
          </cell>
          <cell r="R702" t="str">
            <v>-</v>
          </cell>
          <cell r="S702" t="str">
            <v>-</v>
          </cell>
          <cell r="T702" t="str">
            <v>-</v>
          </cell>
          <cell r="U702" t="str">
            <v>-</v>
          </cell>
          <cell r="V702" t="str">
            <v>-</v>
          </cell>
          <cell r="W702" t="str">
            <v>-</v>
          </cell>
          <cell r="X702" t="str">
            <v>-</v>
          </cell>
          <cell r="Y702" t="str">
            <v>-</v>
          </cell>
          <cell r="Z702" t="str">
            <v>-</v>
          </cell>
          <cell r="AA702" t="str">
            <v>-</v>
          </cell>
          <cell r="AB702">
            <v>46022</v>
          </cell>
          <cell r="AC702">
            <v>6044.0866610000003</v>
          </cell>
          <cell r="AD702">
            <v>80133.017430000007</v>
          </cell>
          <cell r="AE702" t="str">
            <v>-</v>
          </cell>
          <cell r="AF702" t="str">
            <v>-</v>
          </cell>
          <cell r="AG702" t="str">
            <v>-</v>
          </cell>
          <cell r="AH702" t="str">
            <v>-</v>
          </cell>
          <cell r="AI702" t="str">
            <v>-</v>
          </cell>
          <cell r="AJ702" t="str">
            <v>-</v>
          </cell>
          <cell r="AK702" t="str">
            <v>-</v>
          </cell>
          <cell r="AL702" t="str">
            <v>-</v>
          </cell>
          <cell r="AM702" t="str">
            <v>-</v>
          </cell>
          <cell r="AN702" t="str">
            <v>-</v>
          </cell>
          <cell r="AO702" t="str">
            <v>-</v>
          </cell>
          <cell r="AP702" t="str">
            <v>-</v>
          </cell>
          <cell r="AQ702" t="str">
            <v>-</v>
          </cell>
          <cell r="AR702" t="str">
            <v>-</v>
          </cell>
          <cell r="AS702" t="str">
            <v>-</v>
          </cell>
          <cell r="AT702" t="str">
            <v>-</v>
          </cell>
          <cell r="AU702" t="str">
            <v>-</v>
          </cell>
          <cell r="AV702" t="str">
            <v>-</v>
          </cell>
          <cell r="AW702" t="str">
            <v>-</v>
          </cell>
          <cell r="AX702" t="str">
            <v>-</v>
          </cell>
          <cell r="AY702" t="str">
            <v>-</v>
          </cell>
          <cell r="AZ702" t="str">
            <v>-</v>
          </cell>
          <cell r="BA702" t="str">
            <v>-</v>
          </cell>
          <cell r="BB702" t="str">
            <v>-</v>
          </cell>
          <cell r="BC702" t="str">
            <v>-</v>
          </cell>
          <cell r="BD702" t="str">
            <v>-</v>
          </cell>
          <cell r="BE702" t="str">
            <v>Bovespa</v>
          </cell>
          <cell r="BF702" t="str">
            <v>FII - Fundos de Investimento Imobiliário</v>
          </cell>
          <cell r="BG702" t="str">
            <v>-</v>
          </cell>
        </row>
        <row r="703">
          <cell r="G703" t="str">
            <v>SNID11</v>
          </cell>
          <cell r="H703" t="str">
            <v>48969881000180</v>
          </cell>
          <cell r="I703" t="str">
            <v>Tradicional</v>
          </cell>
          <cell r="J703" t="str">
            <v>https://fnet.bm</v>
          </cell>
          <cell r="K703">
            <v>100</v>
          </cell>
          <cell r="L703" t="str">
            <v>-</v>
          </cell>
          <cell r="M703">
            <v>120.98987748</v>
          </cell>
          <cell r="N703">
            <v>158.36749524999999</v>
          </cell>
          <cell r="O703">
            <v>169.52909528999999</v>
          </cell>
          <cell r="P703">
            <v>46041</v>
          </cell>
          <cell r="Q703" t="str">
            <v>-</v>
          </cell>
          <cell r="R703" t="str">
            <v>-</v>
          </cell>
          <cell r="S703" t="str">
            <v>-</v>
          </cell>
          <cell r="T703">
            <v>11.25</v>
          </cell>
          <cell r="U703">
            <v>11.53668717</v>
          </cell>
          <cell r="V703">
            <v>97.514995714999998</v>
          </cell>
          <cell r="W703">
            <v>46006</v>
          </cell>
          <cell r="X703">
            <v>7.9872588913999998</v>
          </cell>
          <cell r="Y703">
            <v>140.84932205999999</v>
          </cell>
          <cell r="Z703">
            <v>45685</v>
          </cell>
          <cell r="AA703" t="str">
            <v>-</v>
          </cell>
          <cell r="AB703" t="str">
            <v>-</v>
          </cell>
          <cell r="AC703" t="str">
            <v>-</v>
          </cell>
          <cell r="AD703" t="str">
            <v>-</v>
          </cell>
          <cell r="AE703" t="str">
            <v>-</v>
          </cell>
          <cell r="AF703">
            <v>46037</v>
          </cell>
          <cell r="AG703">
            <v>15.517241379</v>
          </cell>
          <cell r="AH703">
            <v>1.44</v>
          </cell>
          <cell r="AI703">
            <v>0.13</v>
          </cell>
          <cell r="AJ703">
            <v>0</v>
          </cell>
          <cell r="AK703">
            <v>-0.10710629248</v>
          </cell>
          <cell r="AL703">
            <v>3.3605812897999998</v>
          </cell>
          <cell r="AM703">
            <v>14.316274554</v>
          </cell>
          <cell r="AN703">
            <v>39.331549197000001</v>
          </cell>
          <cell r="AO703">
            <v>2.1543985637</v>
          </cell>
          <cell r="AP703">
            <v>13.960289329</v>
          </cell>
          <cell r="AQ703">
            <v>-0.17543859648999999</v>
          </cell>
          <cell r="AR703">
            <v>11.269771529</v>
          </cell>
          <cell r="AS703" t="str">
            <v>-</v>
          </cell>
          <cell r="AT703" t="str">
            <v>-</v>
          </cell>
          <cell r="AU703">
            <v>2.1543985637</v>
          </cell>
          <cell r="AV703">
            <v>1.1460045509000001</v>
          </cell>
          <cell r="AW703">
            <v>6.0539107379999999</v>
          </cell>
          <cell r="AX703">
            <v>-1.2680724990000001</v>
          </cell>
          <cell r="AY703">
            <v>11</v>
          </cell>
          <cell r="AZ703">
            <v>8</v>
          </cell>
          <cell r="BA703">
            <v>1.1807447775</v>
          </cell>
          <cell r="BB703">
            <v>1.7702385587</v>
          </cell>
          <cell r="BC703">
            <v>-8.1064267416999999E-2</v>
          </cell>
          <cell r="BD703">
            <v>24.942905448000001</v>
          </cell>
          <cell r="BE703" t="str">
            <v>Bovespa</v>
          </cell>
          <cell r="BF703" t="str">
            <v>FI INFRA - Fundo Incentivado de Investimento em Infraestrutura</v>
          </cell>
          <cell r="BG703">
            <v>0.13</v>
          </cell>
        </row>
        <row r="704">
          <cell r="G704" t="str">
            <v>TELM12</v>
          </cell>
          <cell r="H704" t="str">
            <v>45188099000135</v>
          </cell>
          <cell r="I704" t="str">
            <v>-</v>
          </cell>
          <cell r="J704" t="str">
            <v>https://fnet.bm</v>
          </cell>
          <cell r="K704">
            <v>0</v>
          </cell>
          <cell r="L704" t="str">
            <v>-</v>
          </cell>
          <cell r="M704" t="str">
            <v>-</v>
          </cell>
          <cell r="N704" t="str">
            <v>-</v>
          </cell>
          <cell r="O704" t="str">
            <v>-</v>
          </cell>
          <cell r="P704" t="str">
            <v>-</v>
          </cell>
          <cell r="Q704" t="str">
            <v>-</v>
          </cell>
          <cell r="R704" t="str">
            <v>-</v>
          </cell>
          <cell r="S704" t="str">
            <v>-</v>
          </cell>
          <cell r="T704" t="str">
            <v>-</v>
          </cell>
          <cell r="U704" t="str">
            <v>-</v>
          </cell>
          <cell r="V704" t="str">
            <v>-</v>
          </cell>
          <cell r="W704" t="str">
            <v>-</v>
          </cell>
          <cell r="X704" t="str">
            <v>-</v>
          </cell>
          <cell r="Y704" t="str">
            <v>-</v>
          </cell>
          <cell r="Z704" t="str">
            <v>-</v>
          </cell>
          <cell r="AA704" t="str">
            <v>-</v>
          </cell>
          <cell r="AB704">
            <v>46022</v>
          </cell>
          <cell r="AC704">
            <v>3100.5</v>
          </cell>
          <cell r="AD704">
            <v>31517.39618</v>
          </cell>
          <cell r="AE704" t="str">
            <v>-</v>
          </cell>
          <cell r="AF704" t="str">
            <v>-</v>
          </cell>
          <cell r="AG704" t="str">
            <v>-</v>
          </cell>
          <cell r="AH704" t="str">
            <v>-</v>
          </cell>
          <cell r="AI704" t="str">
            <v>-</v>
          </cell>
          <cell r="AJ704" t="str">
            <v>-</v>
          </cell>
          <cell r="AK704" t="str">
            <v>-</v>
          </cell>
          <cell r="AL704" t="str">
            <v>-</v>
          </cell>
          <cell r="AM704" t="str">
            <v>-</v>
          </cell>
          <cell r="AN704" t="str">
            <v>-</v>
          </cell>
          <cell r="AO704" t="str">
            <v>-</v>
          </cell>
          <cell r="AP704" t="str">
            <v>-</v>
          </cell>
          <cell r="AQ704" t="str">
            <v>-</v>
          </cell>
          <cell r="AR704" t="str">
            <v>-</v>
          </cell>
          <cell r="AS704" t="str">
            <v>-</v>
          </cell>
          <cell r="AT704" t="str">
            <v>-</v>
          </cell>
          <cell r="AU704" t="str">
            <v>-</v>
          </cell>
          <cell r="AV704" t="str">
            <v>-</v>
          </cell>
          <cell r="AW704" t="str">
            <v>-</v>
          </cell>
          <cell r="AX704" t="str">
            <v>-</v>
          </cell>
          <cell r="AY704" t="str">
            <v>-</v>
          </cell>
          <cell r="AZ704" t="str">
            <v>-</v>
          </cell>
          <cell r="BA704" t="str">
            <v>-</v>
          </cell>
          <cell r="BB704" t="str">
            <v>-</v>
          </cell>
          <cell r="BC704" t="str">
            <v>-</v>
          </cell>
          <cell r="BD704" t="str">
            <v>-</v>
          </cell>
          <cell r="BE704" t="str">
            <v>Bovespa</v>
          </cell>
          <cell r="BF704" t="str">
            <v>FII - Fundos de Investimento Imobiliário</v>
          </cell>
          <cell r="BG704" t="str">
            <v>-</v>
          </cell>
        </row>
        <row r="705">
          <cell r="G705" t="str">
            <v>TSER12</v>
          </cell>
          <cell r="H705" t="str">
            <v>34847042000184</v>
          </cell>
          <cell r="I705" t="str">
            <v>Tradicional</v>
          </cell>
          <cell r="J705" t="str">
            <v>https://fnet.bm</v>
          </cell>
          <cell r="K705">
            <v>0</v>
          </cell>
          <cell r="L705" t="str">
            <v>-</v>
          </cell>
          <cell r="M705" t="str">
            <v>-</v>
          </cell>
          <cell r="N705" t="str">
            <v>-</v>
          </cell>
          <cell r="O705" t="str">
            <v>-</v>
          </cell>
          <cell r="P705" t="str">
            <v>-</v>
          </cell>
          <cell r="Q705" t="str">
            <v>-</v>
          </cell>
          <cell r="R705" t="str">
            <v>-</v>
          </cell>
          <cell r="S705" t="str">
            <v>-</v>
          </cell>
          <cell r="T705" t="str">
            <v>-</v>
          </cell>
          <cell r="U705" t="str">
            <v>-</v>
          </cell>
          <cell r="V705" t="str">
            <v>-</v>
          </cell>
          <cell r="W705" t="str">
            <v>-</v>
          </cell>
          <cell r="X705" t="str">
            <v>-</v>
          </cell>
          <cell r="Y705" t="str">
            <v>-</v>
          </cell>
          <cell r="Z705" t="str">
            <v>-</v>
          </cell>
          <cell r="AA705" t="str">
            <v>-</v>
          </cell>
          <cell r="AB705">
            <v>46022</v>
          </cell>
          <cell r="AC705">
            <v>1485.5039999999999</v>
          </cell>
          <cell r="AD705">
            <v>144200.14782000001</v>
          </cell>
          <cell r="AE705" t="str">
            <v>-</v>
          </cell>
          <cell r="AF705" t="str">
            <v>-</v>
          </cell>
          <cell r="AG705" t="str">
            <v>-</v>
          </cell>
          <cell r="AH705" t="str">
            <v>-</v>
          </cell>
          <cell r="AI705" t="str">
            <v>-</v>
          </cell>
          <cell r="AJ705" t="str">
            <v>-</v>
          </cell>
          <cell r="AK705" t="str">
            <v>-</v>
          </cell>
          <cell r="AL705" t="str">
            <v>-</v>
          </cell>
          <cell r="AM705" t="str">
            <v>-</v>
          </cell>
          <cell r="AN705" t="str">
            <v>-</v>
          </cell>
          <cell r="AO705" t="str">
            <v>-</v>
          </cell>
          <cell r="AP705" t="str">
            <v>-</v>
          </cell>
          <cell r="AQ705" t="str">
            <v>-</v>
          </cell>
          <cell r="AR705" t="str">
            <v>-</v>
          </cell>
          <cell r="AS705" t="str">
            <v>-</v>
          </cell>
          <cell r="AT705" t="str">
            <v>-</v>
          </cell>
          <cell r="AU705" t="str">
            <v>-</v>
          </cell>
          <cell r="AV705" t="str">
            <v>-</v>
          </cell>
          <cell r="AW705" t="str">
            <v>-</v>
          </cell>
          <cell r="AX705" t="str">
            <v>-</v>
          </cell>
          <cell r="AY705" t="str">
            <v>-</v>
          </cell>
          <cell r="AZ705" t="str">
            <v>-</v>
          </cell>
          <cell r="BA705" t="str">
            <v>-</v>
          </cell>
          <cell r="BB705" t="str">
            <v>-</v>
          </cell>
          <cell r="BC705" t="str">
            <v>-</v>
          </cell>
          <cell r="BD705" t="str">
            <v>-</v>
          </cell>
          <cell r="BE705" t="str">
            <v>Bovespa</v>
          </cell>
          <cell r="BF705" t="str">
            <v>FII - Fundos de Investimento Imobiliário</v>
          </cell>
          <cell r="BG705" t="str">
            <v>-</v>
          </cell>
        </row>
        <row r="706">
          <cell r="G706" t="str">
            <v>TSER13</v>
          </cell>
          <cell r="H706" t="str">
            <v>34847042000184</v>
          </cell>
          <cell r="I706" t="str">
            <v>-</v>
          </cell>
          <cell r="J706" t="str">
            <v>https://fnet.bm</v>
          </cell>
          <cell r="K706">
            <v>0</v>
          </cell>
          <cell r="L706" t="str">
            <v>-</v>
          </cell>
          <cell r="M706" t="str">
            <v>-</v>
          </cell>
          <cell r="N706" t="str">
            <v>-</v>
          </cell>
          <cell r="O706" t="str">
            <v>-</v>
          </cell>
          <cell r="P706" t="str">
            <v>-</v>
          </cell>
          <cell r="Q706" t="str">
            <v>-</v>
          </cell>
          <cell r="R706" t="str">
            <v>-</v>
          </cell>
          <cell r="S706" t="str">
            <v>-</v>
          </cell>
          <cell r="T706" t="str">
            <v>-</v>
          </cell>
          <cell r="U706" t="str">
            <v>-</v>
          </cell>
          <cell r="V706" t="str">
            <v>-</v>
          </cell>
          <cell r="W706" t="str">
            <v>-</v>
          </cell>
          <cell r="X706" t="str">
            <v>-</v>
          </cell>
          <cell r="Y706" t="str">
            <v>-</v>
          </cell>
          <cell r="Z706" t="str">
            <v>-</v>
          </cell>
          <cell r="AA706" t="str">
            <v>-</v>
          </cell>
          <cell r="AB706">
            <v>46022</v>
          </cell>
          <cell r="AC706">
            <v>1485.5039999999999</v>
          </cell>
          <cell r="AD706">
            <v>144200.14782000001</v>
          </cell>
          <cell r="AE706" t="str">
            <v>-</v>
          </cell>
          <cell r="AF706" t="str">
            <v>-</v>
          </cell>
          <cell r="AG706" t="str">
            <v>-</v>
          </cell>
          <cell r="AH706" t="str">
            <v>-</v>
          </cell>
          <cell r="AI706" t="str">
            <v>-</v>
          </cell>
          <cell r="AJ706" t="str">
            <v>-</v>
          </cell>
          <cell r="AK706" t="str">
            <v>-</v>
          </cell>
          <cell r="AL706" t="str">
            <v>-</v>
          </cell>
          <cell r="AM706" t="str">
            <v>-</v>
          </cell>
          <cell r="AN706" t="str">
            <v>-</v>
          </cell>
          <cell r="AO706" t="str">
            <v>-</v>
          </cell>
          <cell r="AP706" t="str">
            <v>-</v>
          </cell>
          <cell r="AQ706" t="str">
            <v>-</v>
          </cell>
          <cell r="AR706" t="str">
            <v>-</v>
          </cell>
          <cell r="AS706" t="str">
            <v>-</v>
          </cell>
          <cell r="AT706" t="str">
            <v>-</v>
          </cell>
          <cell r="AU706" t="str">
            <v>-</v>
          </cell>
          <cell r="AV706" t="str">
            <v>-</v>
          </cell>
          <cell r="AW706" t="str">
            <v>-</v>
          </cell>
          <cell r="AX706" t="str">
            <v>-</v>
          </cell>
          <cell r="AY706" t="str">
            <v>-</v>
          </cell>
          <cell r="AZ706" t="str">
            <v>-</v>
          </cell>
          <cell r="BA706" t="str">
            <v>-</v>
          </cell>
          <cell r="BB706" t="str">
            <v>-</v>
          </cell>
          <cell r="BC706" t="str">
            <v>-</v>
          </cell>
          <cell r="BD706" t="str">
            <v>-</v>
          </cell>
          <cell r="BE706" t="str">
            <v>Bovespa</v>
          </cell>
          <cell r="BF706" t="str">
            <v>FII - Fundos de Investimento Imobiliário</v>
          </cell>
          <cell r="BG706" t="str">
            <v>-</v>
          </cell>
        </row>
        <row r="707">
          <cell r="G707" t="str">
            <v>TJKB12</v>
          </cell>
          <cell r="H707" t="str">
            <v>39714024000148</v>
          </cell>
          <cell r="I707" t="str">
            <v>Tradicional</v>
          </cell>
          <cell r="J707" t="str">
            <v>https://fnet.bm</v>
          </cell>
          <cell r="K707">
            <v>0</v>
          </cell>
          <cell r="L707" t="str">
            <v>-</v>
          </cell>
          <cell r="M707">
            <v>0</v>
          </cell>
          <cell r="N707">
            <v>0</v>
          </cell>
          <cell r="O707">
            <v>0</v>
          </cell>
          <cell r="P707">
            <v>45637</v>
          </cell>
          <cell r="Q707" t="str">
            <v>-</v>
          </cell>
          <cell r="R707" t="str">
            <v>-</v>
          </cell>
          <cell r="S707" t="str">
            <v>-</v>
          </cell>
          <cell r="T707" t="str">
            <v>-</v>
          </cell>
          <cell r="U707" t="str">
            <v>-</v>
          </cell>
          <cell r="V707" t="str">
            <v>-</v>
          </cell>
          <cell r="W707" t="str">
            <v>-</v>
          </cell>
          <cell r="X707" t="str">
            <v>-</v>
          </cell>
          <cell r="Y707" t="str">
            <v>-</v>
          </cell>
          <cell r="Z707" t="str">
            <v>-</v>
          </cell>
          <cell r="AA707" t="str">
            <v>-</v>
          </cell>
          <cell r="AB707">
            <v>46022</v>
          </cell>
          <cell r="AC707">
            <v>1164.6469999999999</v>
          </cell>
          <cell r="AD707">
            <v>334434.28646999999</v>
          </cell>
          <cell r="AE707" t="str">
            <v>-</v>
          </cell>
          <cell r="AF707" t="str">
            <v>-</v>
          </cell>
          <cell r="AG707" t="str">
            <v>-</v>
          </cell>
          <cell r="AH707">
            <v>0</v>
          </cell>
          <cell r="AI707">
            <v>0</v>
          </cell>
          <cell r="AJ707" t="str">
            <v>-</v>
          </cell>
          <cell r="AK707" t="str">
            <v>-</v>
          </cell>
          <cell r="AL707" t="str">
            <v>-</v>
          </cell>
          <cell r="AM707" t="str">
            <v>-</v>
          </cell>
          <cell r="AN707" t="str">
            <v>-</v>
          </cell>
          <cell r="AO707" t="str">
            <v>-</v>
          </cell>
          <cell r="AP707" t="str">
            <v>-</v>
          </cell>
          <cell r="AQ707" t="str">
            <v>-</v>
          </cell>
          <cell r="AR707" t="str">
            <v>-</v>
          </cell>
          <cell r="AS707" t="str">
            <v>-</v>
          </cell>
          <cell r="AT707" t="str">
            <v>-</v>
          </cell>
          <cell r="AU707" t="str">
            <v>-</v>
          </cell>
          <cell r="AV707" t="str">
            <v>-</v>
          </cell>
          <cell r="AW707" t="str">
            <v>-</v>
          </cell>
          <cell r="AX707" t="str">
            <v>-</v>
          </cell>
          <cell r="AY707" t="str">
            <v>-</v>
          </cell>
          <cell r="AZ707" t="str">
            <v>-</v>
          </cell>
          <cell r="BA707" t="str">
            <v>-</v>
          </cell>
          <cell r="BB707" t="str">
            <v>-</v>
          </cell>
          <cell r="BC707" t="str">
            <v>-</v>
          </cell>
          <cell r="BD707" t="str">
            <v>-</v>
          </cell>
          <cell r="BE707" t="str">
            <v>Bovespa</v>
          </cell>
          <cell r="BF707" t="str">
            <v>FII - Fundos de Investimento Imobiliário</v>
          </cell>
          <cell r="BG707">
            <v>0</v>
          </cell>
        </row>
        <row r="708">
          <cell r="G708" t="str">
            <v>TRXY12</v>
          </cell>
          <cell r="H708" t="str">
            <v>43985938000110</v>
          </cell>
          <cell r="I708" t="str">
            <v>-</v>
          </cell>
          <cell r="J708" t="str">
            <v>https://fnet.bm</v>
          </cell>
          <cell r="K708">
            <v>0</v>
          </cell>
          <cell r="L708" t="str">
            <v>-</v>
          </cell>
          <cell r="M708" t="str">
            <v>-</v>
          </cell>
          <cell r="N708" t="str">
            <v>-</v>
          </cell>
          <cell r="O708" t="str">
            <v>-</v>
          </cell>
          <cell r="P708" t="str">
            <v>-</v>
          </cell>
          <cell r="Q708" t="str">
            <v>-</v>
          </cell>
          <cell r="R708" t="str">
            <v>-</v>
          </cell>
          <cell r="S708" t="str">
            <v>-</v>
          </cell>
          <cell r="T708" t="str">
            <v>-</v>
          </cell>
          <cell r="U708" t="str">
            <v>-</v>
          </cell>
          <cell r="V708" t="str">
            <v>-</v>
          </cell>
          <cell r="W708" t="str">
            <v>-</v>
          </cell>
          <cell r="X708" t="str">
            <v>-</v>
          </cell>
          <cell r="Y708" t="str">
            <v>-</v>
          </cell>
          <cell r="Z708" t="str">
            <v>-</v>
          </cell>
          <cell r="AA708" t="str">
            <v>-</v>
          </cell>
          <cell r="AB708">
            <v>46022</v>
          </cell>
          <cell r="AC708">
            <v>15970.289000000001</v>
          </cell>
          <cell r="AD708">
            <v>147313.13740000001</v>
          </cell>
          <cell r="AE708" t="str">
            <v>-</v>
          </cell>
          <cell r="AF708" t="str">
            <v>-</v>
          </cell>
          <cell r="AG708" t="str">
            <v>-</v>
          </cell>
          <cell r="AH708" t="str">
            <v>-</v>
          </cell>
          <cell r="AI708" t="str">
            <v>-</v>
          </cell>
          <cell r="AJ708" t="str">
            <v>-</v>
          </cell>
          <cell r="AK708" t="str">
            <v>-</v>
          </cell>
          <cell r="AL708" t="str">
            <v>-</v>
          </cell>
          <cell r="AM708" t="str">
            <v>-</v>
          </cell>
          <cell r="AN708" t="str">
            <v>-</v>
          </cell>
          <cell r="AO708" t="str">
            <v>-</v>
          </cell>
          <cell r="AP708" t="str">
            <v>-</v>
          </cell>
          <cell r="AQ708" t="str">
            <v>-</v>
          </cell>
          <cell r="AR708" t="str">
            <v>-</v>
          </cell>
          <cell r="AS708" t="str">
            <v>-</v>
          </cell>
          <cell r="AT708" t="str">
            <v>-</v>
          </cell>
          <cell r="AU708" t="str">
            <v>-</v>
          </cell>
          <cell r="AV708" t="str">
            <v>-</v>
          </cell>
          <cell r="AW708" t="str">
            <v>-</v>
          </cell>
          <cell r="AX708" t="str">
            <v>-</v>
          </cell>
          <cell r="AY708" t="str">
            <v>-</v>
          </cell>
          <cell r="AZ708" t="str">
            <v>-</v>
          </cell>
          <cell r="BA708" t="str">
            <v>-</v>
          </cell>
          <cell r="BB708" t="str">
            <v>-</v>
          </cell>
          <cell r="BC708" t="str">
            <v>-</v>
          </cell>
          <cell r="BD708" t="str">
            <v>-</v>
          </cell>
          <cell r="BE708" t="str">
            <v>Bovespa</v>
          </cell>
          <cell r="BF708" t="str">
            <v>FII - Fundos de Investimento Imobiliário</v>
          </cell>
          <cell r="BG708" t="str">
            <v>-</v>
          </cell>
        </row>
        <row r="709">
          <cell r="G709" t="str">
            <v>TRXF12</v>
          </cell>
          <cell r="H709" t="str">
            <v>28548288000152</v>
          </cell>
          <cell r="I709" t="str">
            <v>-</v>
          </cell>
          <cell r="J709" t="str">
            <v>https://fnet.bm</v>
          </cell>
          <cell r="K709">
            <v>0</v>
          </cell>
          <cell r="L709" t="str">
            <v>-</v>
          </cell>
          <cell r="M709" t="str">
            <v>-</v>
          </cell>
          <cell r="N709" t="str">
            <v>-</v>
          </cell>
          <cell r="O709" t="str">
            <v>-</v>
          </cell>
          <cell r="P709" t="str">
            <v>-</v>
          </cell>
          <cell r="Q709" t="str">
            <v>-</v>
          </cell>
          <cell r="R709" t="str">
            <v>-</v>
          </cell>
          <cell r="S709" t="str">
            <v>-</v>
          </cell>
          <cell r="T709" t="str">
            <v>-</v>
          </cell>
          <cell r="U709" t="str">
            <v>-</v>
          </cell>
          <cell r="V709" t="str">
            <v>-</v>
          </cell>
          <cell r="W709" t="str">
            <v>-</v>
          </cell>
          <cell r="X709" t="str">
            <v>-</v>
          </cell>
          <cell r="Y709" t="str">
            <v>-</v>
          </cell>
          <cell r="Z709" t="str">
            <v>-</v>
          </cell>
          <cell r="AA709" t="str">
            <v>-</v>
          </cell>
          <cell r="AB709">
            <v>46022</v>
          </cell>
          <cell r="AC709">
            <v>32493.284</v>
          </cell>
          <cell r="AD709">
            <v>3347054.2209999999</v>
          </cell>
          <cell r="AE709" t="str">
            <v>-</v>
          </cell>
          <cell r="AF709" t="str">
            <v>-</v>
          </cell>
          <cell r="AG709" t="str">
            <v>-</v>
          </cell>
          <cell r="AH709" t="str">
            <v>-</v>
          </cell>
          <cell r="AI709" t="str">
            <v>-</v>
          </cell>
          <cell r="AJ709" t="str">
            <v>-</v>
          </cell>
          <cell r="AK709" t="str">
            <v>-</v>
          </cell>
          <cell r="AL709" t="str">
            <v>-</v>
          </cell>
          <cell r="AM709" t="str">
            <v>-</v>
          </cell>
          <cell r="AN709" t="str">
            <v>-</v>
          </cell>
          <cell r="AO709" t="str">
            <v>-</v>
          </cell>
          <cell r="AP709" t="str">
            <v>-</v>
          </cell>
          <cell r="AQ709" t="str">
            <v>-</v>
          </cell>
          <cell r="AR709" t="str">
            <v>-</v>
          </cell>
          <cell r="AS709" t="str">
            <v>-</v>
          </cell>
          <cell r="AT709" t="str">
            <v>-</v>
          </cell>
          <cell r="AU709" t="str">
            <v>-</v>
          </cell>
          <cell r="AV709" t="str">
            <v>-</v>
          </cell>
          <cell r="AW709" t="str">
            <v>-</v>
          </cell>
          <cell r="AX709" t="str">
            <v>-</v>
          </cell>
          <cell r="AY709" t="str">
            <v>-</v>
          </cell>
          <cell r="AZ709" t="str">
            <v>-</v>
          </cell>
          <cell r="BA709" t="str">
            <v>-</v>
          </cell>
          <cell r="BB709" t="str">
            <v>-</v>
          </cell>
          <cell r="BC709" t="str">
            <v>-</v>
          </cell>
          <cell r="BD709" t="str">
            <v>-</v>
          </cell>
          <cell r="BE709" t="str">
            <v>Bovespa</v>
          </cell>
          <cell r="BF709" t="str">
            <v>FII - Fundos de Investimento Imobiliário</v>
          </cell>
          <cell r="BG709" t="str">
            <v>-</v>
          </cell>
        </row>
        <row r="710">
          <cell r="G710" t="str">
            <v>TRXB12</v>
          </cell>
          <cell r="H710" t="str">
            <v>36368925000137</v>
          </cell>
          <cell r="I710" t="str">
            <v>Tradicional</v>
          </cell>
          <cell r="J710" t="str">
            <v>https://fnet.bm</v>
          </cell>
          <cell r="K710">
            <v>0</v>
          </cell>
          <cell r="L710" t="str">
            <v>-</v>
          </cell>
          <cell r="M710" t="str">
            <v>-</v>
          </cell>
          <cell r="N710" t="str">
            <v>-</v>
          </cell>
          <cell r="O710" t="str">
            <v>-</v>
          </cell>
          <cell r="P710" t="str">
            <v>-</v>
          </cell>
          <cell r="Q710" t="str">
            <v>-</v>
          </cell>
          <cell r="R710" t="str">
            <v>-</v>
          </cell>
          <cell r="S710" t="str">
            <v>-</v>
          </cell>
          <cell r="T710" t="str">
            <v>-</v>
          </cell>
          <cell r="U710" t="str">
            <v>-</v>
          </cell>
          <cell r="V710" t="str">
            <v>-</v>
          </cell>
          <cell r="W710" t="str">
            <v>-</v>
          </cell>
          <cell r="X710" t="str">
            <v>-</v>
          </cell>
          <cell r="Y710" t="str">
            <v>-</v>
          </cell>
          <cell r="Z710" t="str">
            <v>-</v>
          </cell>
          <cell r="AA710" t="str">
            <v>-</v>
          </cell>
          <cell r="AB710">
            <v>46022</v>
          </cell>
          <cell r="AC710">
            <v>3746.02</v>
          </cell>
          <cell r="AD710">
            <v>380245.91590000002</v>
          </cell>
          <cell r="AE710" t="str">
            <v>-</v>
          </cell>
          <cell r="AF710" t="str">
            <v>-</v>
          </cell>
          <cell r="AG710" t="str">
            <v>-</v>
          </cell>
          <cell r="AH710" t="str">
            <v>-</v>
          </cell>
          <cell r="AI710" t="str">
            <v>-</v>
          </cell>
          <cell r="AJ710" t="str">
            <v>-</v>
          </cell>
          <cell r="AK710" t="str">
            <v>-</v>
          </cell>
          <cell r="AL710" t="str">
            <v>-</v>
          </cell>
          <cell r="AM710" t="str">
            <v>-</v>
          </cell>
          <cell r="AN710" t="str">
            <v>-</v>
          </cell>
          <cell r="AO710" t="str">
            <v>-</v>
          </cell>
          <cell r="AP710" t="str">
            <v>-</v>
          </cell>
          <cell r="AQ710" t="str">
            <v>-</v>
          </cell>
          <cell r="AR710" t="str">
            <v>-</v>
          </cell>
          <cell r="AS710" t="str">
            <v>-</v>
          </cell>
          <cell r="AT710" t="str">
            <v>-</v>
          </cell>
          <cell r="AU710" t="str">
            <v>-</v>
          </cell>
          <cell r="AV710" t="str">
            <v>-</v>
          </cell>
          <cell r="AW710" t="str">
            <v>-</v>
          </cell>
          <cell r="AX710" t="str">
            <v>-</v>
          </cell>
          <cell r="AY710" t="str">
            <v>-</v>
          </cell>
          <cell r="AZ710" t="str">
            <v>-</v>
          </cell>
          <cell r="BA710" t="str">
            <v>-</v>
          </cell>
          <cell r="BB710" t="str">
            <v>-</v>
          </cell>
          <cell r="BC710" t="str">
            <v>-</v>
          </cell>
          <cell r="BD710" t="str">
            <v>-</v>
          </cell>
          <cell r="BE710" t="str">
            <v>Bovespa</v>
          </cell>
          <cell r="BF710" t="str">
            <v>FII - Fundos de Investimento Imobiliário</v>
          </cell>
          <cell r="BG710" t="str">
            <v>-</v>
          </cell>
        </row>
        <row r="711">
          <cell r="G711" t="str">
            <v>HCST12</v>
          </cell>
          <cell r="H711" t="str">
            <v>31152015000107</v>
          </cell>
          <cell r="I711" t="str">
            <v>Tradicional</v>
          </cell>
          <cell r="J711" t="str">
            <v>https://fnet.bm</v>
          </cell>
          <cell r="K711">
            <v>0</v>
          </cell>
          <cell r="L711" t="str">
            <v>-</v>
          </cell>
          <cell r="M711" t="str">
            <v>-</v>
          </cell>
          <cell r="N711" t="str">
            <v>-</v>
          </cell>
          <cell r="O711" t="str">
            <v>-</v>
          </cell>
          <cell r="P711" t="str">
            <v>-</v>
          </cell>
          <cell r="Q711" t="str">
            <v>-</v>
          </cell>
          <cell r="R711" t="str">
            <v>-</v>
          </cell>
          <cell r="S711" t="str">
            <v>-</v>
          </cell>
          <cell r="T711" t="str">
            <v>-</v>
          </cell>
          <cell r="U711" t="str">
            <v>-</v>
          </cell>
          <cell r="V711" t="str">
            <v>-</v>
          </cell>
          <cell r="W711" t="str">
            <v>-</v>
          </cell>
          <cell r="X711" t="str">
            <v>-</v>
          </cell>
          <cell r="Y711" t="str">
            <v>-</v>
          </cell>
          <cell r="Z711" t="str">
            <v>-</v>
          </cell>
          <cell r="AA711" t="str">
            <v>-</v>
          </cell>
          <cell r="AB711">
            <v>46022</v>
          </cell>
          <cell r="AC711">
            <v>870.91843429999994</v>
          </cell>
          <cell r="AD711">
            <v>52277.034180000002</v>
          </cell>
          <cell r="AE711" t="str">
            <v>-</v>
          </cell>
          <cell r="AF711" t="str">
            <v>-</v>
          </cell>
          <cell r="AG711" t="str">
            <v>-</v>
          </cell>
          <cell r="AH711" t="str">
            <v>-</v>
          </cell>
          <cell r="AI711" t="str">
            <v>-</v>
          </cell>
          <cell r="AJ711" t="str">
            <v>-</v>
          </cell>
          <cell r="AK711" t="str">
            <v>-</v>
          </cell>
          <cell r="AL711" t="str">
            <v>-</v>
          </cell>
          <cell r="AM711" t="str">
            <v>-</v>
          </cell>
          <cell r="AN711" t="str">
            <v>-</v>
          </cell>
          <cell r="AO711" t="str">
            <v>-</v>
          </cell>
          <cell r="AP711" t="str">
            <v>-</v>
          </cell>
          <cell r="AQ711" t="str">
            <v>-</v>
          </cell>
          <cell r="AR711" t="str">
            <v>-</v>
          </cell>
          <cell r="AS711" t="str">
            <v>-</v>
          </cell>
          <cell r="AT711" t="str">
            <v>-</v>
          </cell>
          <cell r="AU711" t="str">
            <v>-</v>
          </cell>
          <cell r="AV711" t="str">
            <v>-</v>
          </cell>
          <cell r="AW711" t="str">
            <v>-</v>
          </cell>
          <cell r="AX711" t="str">
            <v>-</v>
          </cell>
          <cell r="AY711" t="str">
            <v>-</v>
          </cell>
          <cell r="AZ711" t="str">
            <v>-</v>
          </cell>
          <cell r="BA711" t="str">
            <v>-</v>
          </cell>
          <cell r="BB711" t="str">
            <v>-</v>
          </cell>
          <cell r="BC711" t="str">
            <v>-</v>
          </cell>
          <cell r="BD711" t="str">
            <v>-</v>
          </cell>
          <cell r="BE711" t="str">
            <v>Bovespa</v>
          </cell>
          <cell r="BF711" t="str">
            <v>FII - Fundos de Investimento Imobiliário</v>
          </cell>
          <cell r="BG711" t="str">
            <v>-</v>
          </cell>
        </row>
        <row r="712">
          <cell r="G712" t="str">
            <v>LIFE12</v>
          </cell>
          <cell r="H712" t="str">
            <v>39753295000102</v>
          </cell>
          <cell r="I712" t="str">
            <v>Tradicional</v>
          </cell>
          <cell r="J712" t="str">
            <v>https://fnet.bm</v>
          </cell>
          <cell r="K712">
            <v>0</v>
          </cell>
          <cell r="L712" t="str">
            <v>-</v>
          </cell>
          <cell r="M712" t="str">
            <v>-</v>
          </cell>
          <cell r="N712" t="str">
            <v>-</v>
          </cell>
          <cell r="O712" t="str">
            <v>-</v>
          </cell>
          <cell r="P712" t="str">
            <v>-</v>
          </cell>
          <cell r="Q712" t="str">
            <v>-</v>
          </cell>
          <cell r="R712" t="str">
            <v>-</v>
          </cell>
          <cell r="S712" t="str">
            <v>-</v>
          </cell>
          <cell r="T712" t="str">
            <v>-</v>
          </cell>
          <cell r="U712" t="str">
            <v>-</v>
          </cell>
          <cell r="V712" t="str">
            <v>-</v>
          </cell>
          <cell r="W712" t="str">
            <v>-</v>
          </cell>
          <cell r="X712" t="str">
            <v>-</v>
          </cell>
          <cell r="Y712" t="str">
            <v>-</v>
          </cell>
          <cell r="Z712" t="str">
            <v>-</v>
          </cell>
          <cell r="AA712" t="str">
            <v>-</v>
          </cell>
          <cell r="AB712">
            <v>46022</v>
          </cell>
          <cell r="AC712">
            <v>39761.584000000003</v>
          </cell>
          <cell r="AD712">
            <v>400660.08321000001</v>
          </cell>
          <cell r="AE712" t="str">
            <v>-</v>
          </cell>
          <cell r="AF712" t="str">
            <v>-</v>
          </cell>
          <cell r="AG712" t="str">
            <v>-</v>
          </cell>
          <cell r="AH712" t="str">
            <v>-</v>
          </cell>
          <cell r="AI712" t="str">
            <v>-</v>
          </cell>
          <cell r="AJ712" t="str">
            <v>-</v>
          </cell>
          <cell r="AK712" t="str">
            <v>-</v>
          </cell>
          <cell r="AL712" t="str">
            <v>-</v>
          </cell>
          <cell r="AM712" t="str">
            <v>-</v>
          </cell>
          <cell r="AN712" t="str">
            <v>-</v>
          </cell>
          <cell r="AO712" t="str">
            <v>-</v>
          </cell>
          <cell r="AP712" t="str">
            <v>-</v>
          </cell>
          <cell r="AQ712" t="str">
            <v>-</v>
          </cell>
          <cell r="AR712" t="str">
            <v>-</v>
          </cell>
          <cell r="AS712" t="str">
            <v>-</v>
          </cell>
          <cell r="AT712" t="str">
            <v>-</v>
          </cell>
          <cell r="AU712" t="str">
            <v>-</v>
          </cell>
          <cell r="AV712" t="str">
            <v>-</v>
          </cell>
          <cell r="AW712" t="str">
            <v>-</v>
          </cell>
          <cell r="AX712" t="str">
            <v>-</v>
          </cell>
          <cell r="AY712" t="str">
            <v>-</v>
          </cell>
          <cell r="AZ712" t="str">
            <v>-</v>
          </cell>
          <cell r="BA712" t="str">
            <v>-</v>
          </cell>
          <cell r="BB712" t="str">
            <v>-</v>
          </cell>
          <cell r="BC712" t="str">
            <v>-</v>
          </cell>
          <cell r="BD712" t="str">
            <v>-</v>
          </cell>
          <cell r="BE712" t="str">
            <v>Bovespa</v>
          </cell>
          <cell r="BF712" t="str">
            <v>FII - Fundos de Investimento Imobiliário</v>
          </cell>
          <cell r="BG712" t="str">
            <v>-</v>
          </cell>
        </row>
        <row r="713">
          <cell r="G713" t="str">
            <v>UTIL</v>
          </cell>
          <cell r="H713" t="str">
            <v/>
          </cell>
          <cell r="I713" t="str">
            <v>-</v>
          </cell>
          <cell r="J713" t="str">
            <v/>
          </cell>
          <cell r="K713">
            <v>100</v>
          </cell>
          <cell r="L713" t="str">
            <v>-</v>
          </cell>
          <cell r="M713" t="str">
            <v>-</v>
          </cell>
          <cell r="N713" t="str">
            <v>-</v>
          </cell>
          <cell r="O713" t="str">
            <v>-</v>
          </cell>
          <cell r="P713">
            <v>46041</v>
          </cell>
          <cell r="Q713" t="str">
            <v>-</v>
          </cell>
          <cell r="R713" t="str">
            <v>-</v>
          </cell>
          <cell r="S713" t="str">
            <v>-</v>
          </cell>
          <cell r="T713">
            <v>16685.38</v>
          </cell>
          <cell r="U713">
            <v>17554.650000000001</v>
          </cell>
          <cell r="V713">
            <v>95.0482066</v>
          </cell>
          <cell r="W713">
            <v>45995</v>
          </cell>
          <cell r="X713">
            <v>10577.08</v>
          </cell>
          <cell r="Y713">
            <v>157.75034319</v>
          </cell>
          <cell r="Z713">
            <v>45681</v>
          </cell>
          <cell r="AA713" t="str">
            <v>-</v>
          </cell>
          <cell r="AB713" t="str">
            <v>-</v>
          </cell>
          <cell r="AC713" t="str">
            <v>-</v>
          </cell>
          <cell r="AD713" t="str">
            <v>-</v>
          </cell>
          <cell r="AE713" t="str">
            <v>-</v>
          </cell>
          <cell r="AF713" t="str">
            <v>-</v>
          </cell>
          <cell r="AG713">
            <v>0</v>
          </cell>
          <cell r="AH713">
            <v>0</v>
          </cell>
          <cell r="AI713">
            <v>0</v>
          </cell>
          <cell r="AJ713">
            <v>0.32553195069000002</v>
          </cell>
          <cell r="AK713">
            <v>0.21842565820000001</v>
          </cell>
          <cell r="AL713">
            <v>-6.1393310716000002E-2</v>
          </cell>
          <cell r="AM713">
            <v>11.352935719</v>
          </cell>
          <cell r="AN713">
            <v>58.097116890000002</v>
          </cell>
          <cell r="AO713">
            <v>-1.6334314912000001</v>
          </cell>
          <cell r="AP713">
            <v>32.725857023000003</v>
          </cell>
          <cell r="AQ713">
            <v>-1.4335378263</v>
          </cell>
          <cell r="AR713">
            <v>16928.05</v>
          </cell>
          <cell r="AS713">
            <v>95.196531582000006</v>
          </cell>
          <cell r="AT713">
            <v>62.154630873999999</v>
          </cell>
          <cell r="AU713">
            <v>-1.6334314912000001</v>
          </cell>
          <cell r="AV713">
            <v>-2.6418255039999998</v>
          </cell>
          <cell r="AW713">
            <v>12.443812204</v>
          </cell>
          <cell r="AX713">
            <v>-6.4542590430000004</v>
          </cell>
          <cell r="AY713">
            <v>8</v>
          </cell>
          <cell r="AZ713">
            <v>6</v>
          </cell>
          <cell r="BA713">
            <v>0</v>
          </cell>
          <cell r="BB713">
            <v>2.4807285161000001</v>
          </cell>
          <cell r="BC713">
            <v>0.67745439709999999</v>
          </cell>
          <cell r="BD713">
            <v>36.733177714</v>
          </cell>
          <cell r="BE713" t="str">
            <v>Bovespa</v>
          </cell>
          <cell r="BF713" t="str">
            <v>-</v>
          </cell>
          <cell r="BG713">
            <v>0</v>
          </cell>
        </row>
        <row r="714">
          <cell r="G714" t="str">
            <v>VGRI12</v>
          </cell>
          <cell r="H714" t="str">
            <v>53656482000107</v>
          </cell>
          <cell r="I714" t="str">
            <v>Tradicional</v>
          </cell>
          <cell r="J714" t="str">
            <v>https://fnet.bm</v>
          </cell>
          <cell r="K714">
            <v>0</v>
          </cell>
          <cell r="L714" t="str">
            <v>-</v>
          </cell>
          <cell r="M714" t="str">
            <v>-</v>
          </cell>
          <cell r="N714" t="str">
            <v>-</v>
          </cell>
          <cell r="O714" t="str">
            <v>-</v>
          </cell>
          <cell r="P714" t="str">
            <v>-</v>
          </cell>
          <cell r="Q714" t="str">
            <v>-</v>
          </cell>
          <cell r="R714" t="str">
            <v>-</v>
          </cell>
          <cell r="S714" t="str">
            <v>-</v>
          </cell>
          <cell r="T714" t="str">
            <v>-</v>
          </cell>
          <cell r="U714" t="str">
            <v>-</v>
          </cell>
          <cell r="V714" t="str">
            <v>-</v>
          </cell>
          <cell r="W714" t="str">
            <v>-</v>
          </cell>
          <cell r="X714" t="str">
            <v>-</v>
          </cell>
          <cell r="Y714" t="str">
            <v>-</v>
          </cell>
          <cell r="Z714" t="str">
            <v>-</v>
          </cell>
          <cell r="AA714" t="str">
            <v>-</v>
          </cell>
          <cell r="AB714">
            <v>46022</v>
          </cell>
          <cell r="AC714">
            <v>35021.735999999997</v>
          </cell>
          <cell r="AD714">
            <v>291934.58679999999</v>
          </cell>
          <cell r="AE714" t="str">
            <v>-</v>
          </cell>
          <cell r="AF714" t="str">
            <v>-</v>
          </cell>
          <cell r="AG714" t="str">
            <v>-</v>
          </cell>
          <cell r="AH714" t="str">
            <v>-</v>
          </cell>
          <cell r="AI714" t="str">
            <v>-</v>
          </cell>
          <cell r="AJ714" t="str">
            <v>-</v>
          </cell>
          <cell r="AK714" t="str">
            <v>-</v>
          </cell>
          <cell r="AL714" t="str">
            <v>-</v>
          </cell>
          <cell r="AM714" t="str">
            <v>-</v>
          </cell>
          <cell r="AN714" t="str">
            <v>-</v>
          </cell>
          <cell r="AO714" t="str">
            <v>-</v>
          </cell>
          <cell r="AP714" t="str">
            <v>-</v>
          </cell>
          <cell r="AQ714" t="str">
            <v>-</v>
          </cell>
          <cell r="AR714" t="str">
            <v>-</v>
          </cell>
          <cell r="AS714" t="str">
            <v>-</v>
          </cell>
          <cell r="AT714" t="str">
            <v>-</v>
          </cell>
          <cell r="AU714" t="str">
            <v>-</v>
          </cell>
          <cell r="AV714" t="str">
            <v>-</v>
          </cell>
          <cell r="AW714" t="str">
            <v>-</v>
          </cell>
          <cell r="AX714" t="str">
            <v>-</v>
          </cell>
          <cell r="AY714" t="str">
            <v>-</v>
          </cell>
          <cell r="AZ714" t="str">
            <v>-</v>
          </cell>
          <cell r="BA714" t="str">
            <v>-</v>
          </cell>
          <cell r="BB714" t="str">
            <v>-</v>
          </cell>
          <cell r="BC714" t="str">
            <v>-</v>
          </cell>
          <cell r="BD714" t="str">
            <v>-</v>
          </cell>
          <cell r="BE714" t="str">
            <v>Bovespa</v>
          </cell>
          <cell r="BF714" t="str">
            <v>FII - Fundos de Investimento Imobiliário</v>
          </cell>
          <cell r="BG714" t="str">
            <v>-</v>
          </cell>
        </row>
        <row r="715">
          <cell r="G715" t="str">
            <v>VANG11</v>
          </cell>
          <cell r="H715" t="str">
            <v>53248945000193</v>
          </cell>
          <cell r="I715" t="str">
            <v>Tradicional</v>
          </cell>
          <cell r="J715" t="str">
            <v>https://fnet.bm</v>
          </cell>
          <cell r="K715">
            <v>4.9180327868999996</v>
          </cell>
          <cell r="L715" t="str">
            <v>-</v>
          </cell>
          <cell r="M715">
            <v>22.58843504</v>
          </cell>
          <cell r="N715">
            <v>65.158637049000006</v>
          </cell>
          <cell r="O715">
            <v>8.3669411764999992</v>
          </cell>
          <cell r="P715">
            <v>46038</v>
          </cell>
          <cell r="Q715" t="str">
            <v>-</v>
          </cell>
          <cell r="R715" t="str">
            <v>-</v>
          </cell>
          <cell r="S715" t="str">
            <v>-</v>
          </cell>
          <cell r="T715">
            <v>101.57</v>
          </cell>
          <cell r="U715">
            <v>101.57</v>
          </cell>
          <cell r="V715">
            <v>100</v>
          </cell>
          <cell r="W715">
            <v>46038</v>
          </cell>
          <cell r="X715">
            <v>89.353867050000005</v>
          </cell>
          <cell r="Y715">
            <v>113.67163318999999</v>
          </cell>
          <cell r="Z715">
            <v>45838</v>
          </cell>
          <cell r="AA715" t="str">
            <v>-</v>
          </cell>
          <cell r="AB715" t="str">
            <v>-</v>
          </cell>
          <cell r="AC715" t="str">
            <v>-</v>
          </cell>
          <cell r="AD715" t="str">
            <v>-</v>
          </cell>
          <cell r="AE715" t="str">
            <v>-</v>
          </cell>
          <cell r="AF715">
            <v>46021</v>
          </cell>
          <cell r="AG715" t="str">
            <v>-</v>
          </cell>
          <cell r="AH715">
            <v>12</v>
          </cell>
          <cell r="AI715">
            <v>1</v>
          </cell>
          <cell r="AJ715" t="str">
            <v>-</v>
          </cell>
          <cell r="AK715" t="str">
            <v>-</v>
          </cell>
          <cell r="AL715" t="str">
            <v>-</v>
          </cell>
          <cell r="AM715">
            <v>1.4991947034999999</v>
          </cell>
          <cell r="AN715" t="str">
            <v>-</v>
          </cell>
          <cell r="AO715">
            <v>0.95417950506000004</v>
          </cell>
          <cell r="AP715" t="str">
            <v>-</v>
          </cell>
          <cell r="AQ715" t="str">
            <v>-</v>
          </cell>
          <cell r="AR715" t="str">
            <v>-</v>
          </cell>
          <cell r="AS715" t="str">
            <v>-</v>
          </cell>
          <cell r="AT715" t="str">
            <v>-</v>
          </cell>
          <cell r="AU715">
            <v>0.95417950506000004</v>
          </cell>
          <cell r="AV715">
            <v>-5.4214507691000002E-2</v>
          </cell>
          <cell r="AW715">
            <v>5.4073995993999997</v>
          </cell>
          <cell r="AX715">
            <v>-2.1089108910999999</v>
          </cell>
          <cell r="AY715" t="str">
            <v>-</v>
          </cell>
          <cell r="AZ715" t="str">
            <v>-</v>
          </cell>
          <cell r="BA715">
            <v>0.98512461825999997</v>
          </cell>
          <cell r="BB715" t="str">
            <v>-</v>
          </cell>
          <cell r="BC715" t="str">
            <v>-</v>
          </cell>
          <cell r="BD715" t="str">
            <v>-</v>
          </cell>
          <cell r="BE715" t="str">
            <v>Bovespa</v>
          </cell>
          <cell r="BF715" t="str">
            <v>FI INFRA - Fundo Incentivado de Investimento em Infraestrutura</v>
          </cell>
          <cell r="BG715">
            <v>1</v>
          </cell>
        </row>
        <row r="716">
          <cell r="G716" t="str">
            <v>PLAG12</v>
          </cell>
          <cell r="H716" t="str">
            <v>32754734000152</v>
          </cell>
          <cell r="I716" t="str">
            <v>Tradicional</v>
          </cell>
          <cell r="J716" t="str">
            <v>https://fnet.bm</v>
          </cell>
          <cell r="K716">
            <v>0</v>
          </cell>
          <cell r="L716" t="str">
            <v>-</v>
          </cell>
          <cell r="M716" t="str">
            <v>-</v>
          </cell>
          <cell r="N716" t="str">
            <v>-</v>
          </cell>
          <cell r="O716" t="str">
            <v>-</v>
          </cell>
          <cell r="P716" t="str">
            <v>-</v>
          </cell>
          <cell r="Q716" t="str">
            <v>-</v>
          </cell>
          <cell r="R716" t="str">
            <v>-</v>
          </cell>
          <cell r="S716" t="str">
            <v>-</v>
          </cell>
          <cell r="T716" t="str">
            <v>-</v>
          </cell>
          <cell r="U716" t="str">
            <v>-</v>
          </cell>
          <cell r="V716" t="str">
            <v>-</v>
          </cell>
          <cell r="W716" t="str">
            <v>-</v>
          </cell>
          <cell r="X716" t="str">
            <v>-</v>
          </cell>
          <cell r="Y716" t="str">
            <v>-</v>
          </cell>
          <cell r="Z716" t="str">
            <v>-</v>
          </cell>
          <cell r="AA716" t="str">
            <v>-</v>
          </cell>
          <cell r="AB716">
            <v>46022</v>
          </cell>
          <cell r="AC716">
            <v>5452.634</v>
          </cell>
          <cell r="AD716">
            <v>336653.76036999997</v>
          </cell>
          <cell r="AE716" t="str">
            <v>-</v>
          </cell>
          <cell r="AF716" t="str">
            <v>-</v>
          </cell>
          <cell r="AG716" t="str">
            <v>-</v>
          </cell>
          <cell r="AH716" t="str">
            <v>-</v>
          </cell>
          <cell r="AI716" t="str">
            <v>-</v>
          </cell>
          <cell r="AJ716" t="str">
            <v>-</v>
          </cell>
          <cell r="AK716" t="str">
            <v>-</v>
          </cell>
          <cell r="AL716" t="str">
            <v>-</v>
          </cell>
          <cell r="AM716" t="str">
            <v>-</v>
          </cell>
          <cell r="AN716" t="str">
            <v>-</v>
          </cell>
          <cell r="AO716" t="str">
            <v>-</v>
          </cell>
          <cell r="AP716" t="str">
            <v>-</v>
          </cell>
          <cell r="AQ716" t="str">
            <v>-</v>
          </cell>
          <cell r="AR716" t="str">
            <v>-</v>
          </cell>
          <cell r="AS716" t="str">
            <v>-</v>
          </cell>
          <cell r="AT716" t="str">
            <v>-</v>
          </cell>
          <cell r="AU716" t="str">
            <v>-</v>
          </cell>
          <cell r="AV716" t="str">
            <v>-</v>
          </cell>
          <cell r="AW716" t="str">
            <v>-</v>
          </cell>
          <cell r="AX716" t="str">
            <v>-</v>
          </cell>
          <cell r="AY716" t="str">
            <v>-</v>
          </cell>
          <cell r="AZ716" t="str">
            <v>-</v>
          </cell>
          <cell r="BA716" t="str">
            <v>-</v>
          </cell>
          <cell r="BB716" t="str">
            <v>-</v>
          </cell>
          <cell r="BC716" t="str">
            <v>-</v>
          </cell>
          <cell r="BD716" t="str">
            <v>-</v>
          </cell>
          <cell r="BE716" t="str">
            <v>Bovespa</v>
          </cell>
          <cell r="BF716" t="str">
            <v>FII - Fundos de Investimento Imobiliário</v>
          </cell>
          <cell r="BG716" t="str">
            <v>-</v>
          </cell>
        </row>
        <row r="717">
          <cell r="G717" t="str">
            <v>VCRI12</v>
          </cell>
          <cell r="H717" t="str">
            <v>41081374000166</v>
          </cell>
          <cell r="I717" t="str">
            <v>Tradicional</v>
          </cell>
          <cell r="J717" t="str">
            <v>https://fnet.bm</v>
          </cell>
          <cell r="K717">
            <v>0</v>
          </cell>
          <cell r="L717" t="str">
            <v>-</v>
          </cell>
          <cell r="M717" t="str">
            <v>-</v>
          </cell>
          <cell r="N717" t="str">
            <v>-</v>
          </cell>
          <cell r="O717" t="str">
            <v>-</v>
          </cell>
          <cell r="P717" t="str">
            <v>-</v>
          </cell>
          <cell r="Q717" t="str">
            <v>-</v>
          </cell>
          <cell r="R717" t="str">
            <v>-</v>
          </cell>
          <cell r="S717" t="str">
            <v>-</v>
          </cell>
          <cell r="T717" t="str">
            <v>-</v>
          </cell>
          <cell r="U717" t="str">
            <v>-</v>
          </cell>
          <cell r="V717" t="str">
            <v>-</v>
          </cell>
          <cell r="W717" t="str">
            <v>-</v>
          </cell>
          <cell r="X717" t="str">
            <v>-</v>
          </cell>
          <cell r="Y717" t="str">
            <v>-</v>
          </cell>
          <cell r="Z717" t="str">
            <v>-</v>
          </cell>
          <cell r="AA717" t="str">
            <v>-</v>
          </cell>
          <cell r="AB717">
            <v>46022</v>
          </cell>
          <cell r="AC717">
            <v>20543.663</v>
          </cell>
          <cell r="AD717">
            <v>195238.57696000001</v>
          </cell>
          <cell r="AE717" t="str">
            <v>-</v>
          </cell>
          <cell r="AF717" t="str">
            <v>-</v>
          </cell>
          <cell r="AG717" t="str">
            <v>-</v>
          </cell>
          <cell r="AH717" t="str">
            <v>-</v>
          </cell>
          <cell r="AI717" t="str">
            <v>-</v>
          </cell>
          <cell r="AJ717" t="str">
            <v>-</v>
          </cell>
          <cell r="AK717" t="str">
            <v>-</v>
          </cell>
          <cell r="AL717" t="str">
            <v>-</v>
          </cell>
          <cell r="AM717" t="str">
            <v>-</v>
          </cell>
          <cell r="AN717" t="str">
            <v>-</v>
          </cell>
          <cell r="AO717" t="str">
            <v>-</v>
          </cell>
          <cell r="AP717" t="str">
            <v>-</v>
          </cell>
          <cell r="AQ717" t="str">
            <v>-</v>
          </cell>
          <cell r="AR717" t="str">
            <v>-</v>
          </cell>
          <cell r="AS717" t="str">
            <v>-</v>
          </cell>
          <cell r="AT717" t="str">
            <v>-</v>
          </cell>
          <cell r="AU717" t="str">
            <v>-</v>
          </cell>
          <cell r="AV717" t="str">
            <v>-</v>
          </cell>
          <cell r="AW717" t="str">
            <v>-</v>
          </cell>
          <cell r="AX717" t="str">
            <v>-</v>
          </cell>
          <cell r="AY717" t="str">
            <v>-</v>
          </cell>
          <cell r="AZ717" t="str">
            <v>-</v>
          </cell>
          <cell r="BA717" t="str">
            <v>-</v>
          </cell>
          <cell r="BB717" t="str">
            <v>-</v>
          </cell>
          <cell r="BC717" t="str">
            <v>-</v>
          </cell>
          <cell r="BD717" t="str">
            <v>-</v>
          </cell>
          <cell r="BE717" t="str">
            <v>Bovespa</v>
          </cell>
          <cell r="BF717" t="str">
            <v>FII - Fundos de Investimento Imobiliário</v>
          </cell>
          <cell r="BG717" t="str">
            <v>-</v>
          </cell>
        </row>
        <row r="718">
          <cell r="G718" t="str">
            <v>WHGR12</v>
          </cell>
          <cell r="H718" t="str">
            <v>41256643000188</v>
          </cell>
          <cell r="I718" t="str">
            <v>Tradicional</v>
          </cell>
          <cell r="J718" t="str">
            <v>https://fnet.bm</v>
          </cell>
          <cell r="K718">
            <v>0</v>
          </cell>
          <cell r="L718" t="str">
            <v>-</v>
          </cell>
          <cell r="M718" t="str">
            <v>-</v>
          </cell>
          <cell r="N718" t="str">
            <v>-</v>
          </cell>
          <cell r="O718" t="str">
            <v>-</v>
          </cell>
          <cell r="P718" t="str">
            <v>-</v>
          </cell>
          <cell r="Q718" t="str">
            <v>-</v>
          </cell>
          <cell r="R718" t="str">
            <v>-</v>
          </cell>
          <cell r="S718" t="str">
            <v>-</v>
          </cell>
          <cell r="T718" t="str">
            <v>-</v>
          </cell>
          <cell r="U718" t="str">
            <v>-</v>
          </cell>
          <cell r="V718" t="str">
            <v>-</v>
          </cell>
          <cell r="W718" t="str">
            <v>-</v>
          </cell>
          <cell r="X718" t="str">
            <v>-</v>
          </cell>
          <cell r="Y718" t="str">
            <v>-</v>
          </cell>
          <cell r="Z718" t="str">
            <v>-</v>
          </cell>
          <cell r="AA718" t="str">
            <v>-</v>
          </cell>
          <cell r="AB718">
            <v>46022</v>
          </cell>
          <cell r="AC718">
            <v>30912.378998</v>
          </cell>
          <cell r="AD718">
            <v>304099.11398000002</v>
          </cell>
          <cell r="AE718" t="str">
            <v>-</v>
          </cell>
          <cell r="AF718" t="str">
            <v>-</v>
          </cell>
          <cell r="AG718" t="str">
            <v>-</v>
          </cell>
          <cell r="AH718" t="str">
            <v>-</v>
          </cell>
          <cell r="AI718" t="str">
            <v>-</v>
          </cell>
          <cell r="AJ718" t="str">
            <v>-</v>
          </cell>
          <cell r="AK718" t="str">
            <v>-</v>
          </cell>
          <cell r="AL718" t="str">
            <v>-</v>
          </cell>
          <cell r="AM718" t="str">
            <v>-</v>
          </cell>
          <cell r="AN718" t="str">
            <v>-</v>
          </cell>
          <cell r="AO718" t="str">
            <v>-</v>
          </cell>
          <cell r="AP718" t="str">
            <v>-</v>
          </cell>
          <cell r="AQ718" t="str">
            <v>-</v>
          </cell>
          <cell r="AR718" t="str">
            <v>-</v>
          </cell>
          <cell r="AS718" t="str">
            <v>-</v>
          </cell>
          <cell r="AT718" t="str">
            <v>-</v>
          </cell>
          <cell r="AU718" t="str">
            <v>-</v>
          </cell>
          <cell r="AV718" t="str">
            <v>-</v>
          </cell>
          <cell r="AW718" t="str">
            <v>-</v>
          </cell>
          <cell r="AX718" t="str">
            <v>-</v>
          </cell>
          <cell r="AY718" t="str">
            <v>-</v>
          </cell>
          <cell r="AZ718" t="str">
            <v>-</v>
          </cell>
          <cell r="BA718" t="str">
            <v>-</v>
          </cell>
          <cell r="BB718" t="str">
            <v>-</v>
          </cell>
          <cell r="BC718" t="str">
            <v>-</v>
          </cell>
          <cell r="BD718" t="str">
            <v>-</v>
          </cell>
          <cell r="BE718" t="str">
            <v>Bovespa</v>
          </cell>
          <cell r="BF718" t="str">
            <v>FII - Fundos de Investimento Imobiliário</v>
          </cell>
          <cell r="BG718" t="str">
            <v>-</v>
          </cell>
        </row>
        <row r="719">
          <cell r="G719" t="str">
            <v>XPML12</v>
          </cell>
          <cell r="H719" t="str">
            <v>28757546000100</v>
          </cell>
          <cell r="I719" t="str">
            <v>Tradicional</v>
          </cell>
          <cell r="J719" t="str">
            <v>https://fnet.bm</v>
          </cell>
          <cell r="K719">
            <v>0</v>
          </cell>
          <cell r="L719" t="str">
            <v>-</v>
          </cell>
          <cell r="M719" t="str">
            <v>-</v>
          </cell>
          <cell r="N719" t="str">
            <v>-</v>
          </cell>
          <cell r="O719" t="str">
            <v>-</v>
          </cell>
          <cell r="P719" t="str">
            <v>-</v>
          </cell>
          <cell r="Q719" t="str">
            <v>-</v>
          </cell>
          <cell r="R719" t="str">
            <v>-</v>
          </cell>
          <cell r="S719" t="str">
            <v>-</v>
          </cell>
          <cell r="T719" t="str">
            <v>-</v>
          </cell>
          <cell r="U719" t="str">
            <v>-</v>
          </cell>
          <cell r="V719" t="str">
            <v>-</v>
          </cell>
          <cell r="W719" t="str">
            <v>-</v>
          </cell>
          <cell r="X719" t="str">
            <v>-</v>
          </cell>
          <cell r="Y719" t="str">
            <v>-</v>
          </cell>
          <cell r="Z719" t="str">
            <v>-</v>
          </cell>
          <cell r="AA719" t="str">
            <v>-</v>
          </cell>
          <cell r="AB719">
            <v>46022</v>
          </cell>
          <cell r="AC719">
            <v>58559.855000000003</v>
          </cell>
          <cell r="AD719">
            <v>6333860.1018000003</v>
          </cell>
          <cell r="AE719" t="str">
            <v>-</v>
          </cell>
          <cell r="AF719" t="str">
            <v>-</v>
          </cell>
          <cell r="AG719" t="str">
            <v>-</v>
          </cell>
          <cell r="AH719" t="str">
            <v>-</v>
          </cell>
          <cell r="AI719" t="str">
            <v>-</v>
          </cell>
          <cell r="AJ719" t="str">
            <v>-</v>
          </cell>
          <cell r="AK719" t="str">
            <v>-</v>
          </cell>
          <cell r="AL719" t="str">
            <v>-</v>
          </cell>
          <cell r="AM719" t="str">
            <v>-</v>
          </cell>
          <cell r="AN719" t="str">
            <v>-</v>
          </cell>
          <cell r="AO719" t="str">
            <v>-</v>
          </cell>
          <cell r="AP719" t="str">
            <v>-</v>
          </cell>
          <cell r="AQ719" t="str">
            <v>-</v>
          </cell>
          <cell r="AR719" t="str">
            <v>-</v>
          </cell>
          <cell r="AS719" t="str">
            <v>-</v>
          </cell>
          <cell r="AT719" t="str">
            <v>-</v>
          </cell>
          <cell r="AU719" t="str">
            <v>-</v>
          </cell>
          <cell r="AV719" t="str">
            <v>-</v>
          </cell>
          <cell r="AW719" t="str">
            <v>-</v>
          </cell>
          <cell r="AX719" t="str">
            <v>-</v>
          </cell>
          <cell r="AY719" t="str">
            <v>-</v>
          </cell>
          <cell r="AZ719" t="str">
            <v>-</v>
          </cell>
          <cell r="BA719" t="str">
            <v>-</v>
          </cell>
          <cell r="BB719" t="str">
            <v>-</v>
          </cell>
          <cell r="BC719" t="str">
            <v>-</v>
          </cell>
          <cell r="BD719" t="str">
            <v>-</v>
          </cell>
          <cell r="BE719" t="str">
            <v>Bovespa</v>
          </cell>
          <cell r="BF719" t="str">
            <v>FII - Fundos de Investimento Imobiliário</v>
          </cell>
          <cell r="BG719" t="str">
            <v>-</v>
          </cell>
        </row>
        <row r="720">
          <cell r="G720" t="str">
            <v>ZAVC12</v>
          </cell>
          <cell r="H720" t="str">
            <v>52101897000143</v>
          </cell>
          <cell r="I720" t="str">
            <v>Tradicional</v>
          </cell>
          <cell r="J720" t="str">
            <v>https://fnet.bm</v>
          </cell>
          <cell r="K720">
            <v>0</v>
          </cell>
          <cell r="L720" t="str">
            <v>-</v>
          </cell>
          <cell r="M720" t="str">
            <v>-</v>
          </cell>
          <cell r="N720" t="str">
            <v>-</v>
          </cell>
          <cell r="O720" t="str">
            <v>-</v>
          </cell>
          <cell r="P720" t="str">
            <v>-</v>
          </cell>
          <cell r="Q720" t="str">
            <v>-</v>
          </cell>
          <cell r="R720" t="str">
            <v>-</v>
          </cell>
          <cell r="S720" t="str">
            <v>-</v>
          </cell>
          <cell r="T720" t="str">
            <v>-</v>
          </cell>
          <cell r="U720" t="str">
            <v>-</v>
          </cell>
          <cell r="V720" t="str">
            <v>-</v>
          </cell>
          <cell r="W720" t="str">
            <v>-</v>
          </cell>
          <cell r="X720" t="str">
            <v>-</v>
          </cell>
          <cell r="Y720" t="str">
            <v>-</v>
          </cell>
          <cell r="Z720" t="str">
            <v>-</v>
          </cell>
          <cell r="AA720" t="str">
            <v>-</v>
          </cell>
          <cell r="AB720">
            <v>46022</v>
          </cell>
          <cell r="AC720">
            <v>3582.4209999999998</v>
          </cell>
          <cell r="AD720">
            <v>36294.665670000002</v>
          </cell>
          <cell r="AE720" t="str">
            <v>-</v>
          </cell>
          <cell r="AF720" t="str">
            <v>-</v>
          </cell>
          <cell r="AG720" t="str">
            <v>-</v>
          </cell>
          <cell r="AH720" t="str">
            <v>-</v>
          </cell>
          <cell r="AI720" t="str">
            <v>-</v>
          </cell>
          <cell r="AJ720" t="str">
            <v>-</v>
          </cell>
          <cell r="AK720" t="str">
            <v>-</v>
          </cell>
          <cell r="AL720" t="str">
            <v>-</v>
          </cell>
          <cell r="AM720" t="str">
            <v>-</v>
          </cell>
          <cell r="AN720" t="str">
            <v>-</v>
          </cell>
          <cell r="AO720" t="str">
            <v>-</v>
          </cell>
          <cell r="AP720" t="str">
            <v>-</v>
          </cell>
          <cell r="AQ720" t="str">
            <v>-</v>
          </cell>
          <cell r="AR720" t="str">
            <v>-</v>
          </cell>
          <cell r="AS720" t="str">
            <v>-</v>
          </cell>
          <cell r="AT720" t="str">
            <v>-</v>
          </cell>
          <cell r="AU720" t="str">
            <v>-</v>
          </cell>
          <cell r="AV720" t="str">
            <v>-</v>
          </cell>
          <cell r="AW720" t="str">
            <v>-</v>
          </cell>
          <cell r="AX720" t="str">
            <v>-</v>
          </cell>
          <cell r="AY720" t="str">
            <v>-</v>
          </cell>
          <cell r="AZ720" t="str">
            <v>-</v>
          </cell>
          <cell r="BA720" t="str">
            <v>-</v>
          </cell>
          <cell r="BB720" t="str">
            <v>-</v>
          </cell>
          <cell r="BC720" t="str">
            <v>-</v>
          </cell>
          <cell r="BD720" t="str">
            <v>-</v>
          </cell>
          <cell r="BE720" t="str">
            <v>Bovespa</v>
          </cell>
          <cell r="BF720" t="str">
            <v>FII - Fundos de Investimento Imobiliário</v>
          </cell>
          <cell r="BG720" t="str">
            <v>-</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DB3C-6570-4898-84BC-D6C8131099AC}">
  <dimension ref="A1:Y332"/>
  <sheetViews>
    <sheetView showGridLines="0" tabSelected="1" topLeftCell="A21" workbookViewId="0">
      <selection activeCell="A35" sqref="A35:XFD35"/>
    </sheetView>
  </sheetViews>
  <sheetFormatPr defaultColWidth="0" defaultRowHeight="13.2" zeroHeight="1" x14ac:dyDescent="0.3"/>
  <cols>
    <col min="1" max="1" width="3.33203125" style="1" customWidth="1"/>
    <col min="2" max="2" width="10.33203125" style="1" customWidth="1"/>
    <col min="3" max="3" width="35.5546875" style="1" customWidth="1"/>
    <col min="4" max="4" width="15" style="2" bestFit="1" customWidth="1"/>
    <col min="5" max="5" width="24.6640625" style="4" customWidth="1"/>
    <col min="6" max="6" width="23.6640625" style="5" customWidth="1"/>
    <col min="7" max="7" width="11.6640625" style="4" customWidth="1"/>
    <col min="8" max="8" width="11.6640625" style="2" customWidth="1"/>
    <col min="9" max="9" width="11.6640625" style="6" customWidth="1"/>
    <col min="10" max="10" width="15.5546875" style="4" customWidth="1"/>
    <col min="11" max="11" width="10" style="4" customWidth="1"/>
    <col min="12" max="12" width="11.44140625" style="4" customWidth="1"/>
    <col min="13" max="16" width="11.44140625" style="1" customWidth="1"/>
    <col min="17" max="17" width="16.6640625" style="1" bestFit="1" customWidth="1"/>
    <col min="18" max="20" width="9.33203125" style="1" hidden="1" customWidth="1"/>
    <col min="21" max="25" width="0" style="1" hidden="1" customWidth="1"/>
    <col min="26" max="16384" width="9.33203125" style="1" hidden="1"/>
  </cols>
  <sheetData>
    <row r="1" spans="2:17" ht="15" customHeight="1" x14ac:dyDescent="0.3">
      <c r="B1" s="201" t="s">
        <v>0</v>
      </c>
      <c r="C1" s="188"/>
      <c r="D1" s="189"/>
      <c r="E1" s="190"/>
      <c r="F1" s="191"/>
      <c r="G1" s="190"/>
      <c r="H1" s="189"/>
      <c r="I1" s="192"/>
      <c r="J1" s="190"/>
      <c r="K1" s="190"/>
      <c r="L1" s="3"/>
    </row>
    <row r="2" spans="2:17" ht="15" customHeight="1" x14ac:dyDescent="0.3">
      <c r="B2" s="188"/>
      <c r="C2" s="188"/>
      <c r="D2" s="189"/>
      <c r="E2" s="190"/>
      <c r="F2" s="191"/>
      <c r="G2" s="190"/>
      <c r="H2" s="189"/>
      <c r="I2" s="192"/>
      <c r="J2" s="190"/>
      <c r="K2" s="190"/>
      <c r="L2" s="3"/>
    </row>
    <row r="3" spans="2:17" ht="15" customHeight="1" x14ac:dyDescent="0.3">
      <c r="B3" s="188"/>
      <c r="C3" s="188"/>
      <c r="D3" s="189"/>
      <c r="E3" s="190"/>
      <c r="F3" s="191"/>
      <c r="G3" s="190"/>
      <c r="H3" s="189"/>
      <c r="I3" s="192"/>
      <c r="J3" s="190"/>
      <c r="K3" s="190"/>
      <c r="L3" s="3"/>
    </row>
    <row r="4" spans="2:17" ht="15" customHeight="1" x14ac:dyDescent="0.3">
      <c r="B4" s="188"/>
      <c r="C4" s="188"/>
      <c r="D4" s="189"/>
      <c r="E4" s="190"/>
      <c r="F4" s="191"/>
      <c r="G4" s="190"/>
      <c r="H4" s="189"/>
      <c r="I4" s="192"/>
      <c r="J4" s="190"/>
      <c r="K4" s="190"/>
      <c r="L4" s="3"/>
    </row>
    <row r="5" spans="2:17" ht="15" customHeight="1" thickBot="1" x14ac:dyDescent="0.35">
      <c r="B5" s="7" t="str">
        <f>[1]Cobertura!B6</f>
        <v>Data base:</v>
      </c>
      <c r="C5" s="8">
        <f ca="1">TODAY()</f>
        <v>46048</v>
      </c>
      <c r="D5" s="9"/>
      <c r="E5" s="10"/>
      <c r="F5" s="11"/>
      <c r="G5" s="10"/>
      <c r="H5" s="12"/>
      <c r="I5" s="13"/>
      <c r="J5" s="10"/>
      <c r="K5" s="10"/>
      <c r="L5" s="10"/>
      <c r="M5" s="14"/>
      <c r="N5" s="14"/>
      <c r="O5" s="14"/>
      <c r="P5" s="15"/>
    </row>
    <row r="6" spans="2:17" ht="9" customHeight="1" x14ac:dyDescent="0.3">
      <c r="B6" s="16"/>
      <c r="C6" s="17"/>
      <c r="D6" s="18"/>
      <c r="E6" s="19"/>
      <c r="F6" s="20"/>
      <c r="G6" s="19"/>
      <c r="I6" s="21"/>
      <c r="J6" s="19"/>
      <c r="K6" s="19"/>
      <c r="L6" s="19"/>
      <c r="M6" s="22"/>
      <c r="N6" s="22"/>
      <c r="O6" s="22"/>
      <c r="P6" s="22"/>
    </row>
    <row r="7" spans="2:17" ht="15" customHeight="1" x14ac:dyDescent="0.3">
      <c r="B7" s="23" t="s">
        <v>26</v>
      </c>
      <c r="C7" s="23"/>
      <c r="D7" s="68"/>
      <c r="E7" s="69"/>
      <c r="F7" s="70"/>
      <c r="G7" s="69"/>
      <c r="H7" s="68"/>
      <c r="I7" s="71"/>
      <c r="J7" s="23"/>
      <c r="K7" s="72"/>
      <c r="L7" s="23"/>
      <c r="M7" s="23"/>
      <c r="N7" s="23"/>
      <c r="O7" s="23"/>
      <c r="P7" s="23"/>
    </row>
    <row r="8" spans="2:17" ht="4.5" customHeight="1" thickBot="1" x14ac:dyDescent="0.3">
      <c r="B8" s="53"/>
      <c r="C8" s="63"/>
      <c r="D8" s="64"/>
      <c r="E8" s="65"/>
      <c r="F8" s="66"/>
      <c r="G8" s="65"/>
      <c r="H8" s="64"/>
      <c r="I8" s="67"/>
      <c r="J8" s="63"/>
      <c r="K8" s="63"/>
      <c r="L8" s="63"/>
      <c r="M8" s="63"/>
      <c r="N8" s="63"/>
      <c r="O8" s="63"/>
      <c r="P8" s="63"/>
    </row>
    <row r="9" spans="2:17" ht="29.25" customHeight="1" thickBot="1" x14ac:dyDescent="0.35">
      <c r="B9" s="196" t="s">
        <v>1</v>
      </c>
      <c r="C9" s="197"/>
      <c r="D9" s="29" t="s">
        <v>2</v>
      </c>
      <c r="E9" s="73" t="s">
        <v>3</v>
      </c>
      <c r="F9" s="74" t="s">
        <v>4</v>
      </c>
      <c r="G9" s="32" t="s">
        <v>5</v>
      </c>
      <c r="H9" s="33" t="s">
        <v>6</v>
      </c>
      <c r="I9" s="75" t="s">
        <v>7</v>
      </c>
      <c r="J9" s="33" t="s">
        <v>27</v>
      </c>
      <c r="K9" s="33" t="s">
        <v>8</v>
      </c>
      <c r="L9" s="202" t="s">
        <v>9</v>
      </c>
      <c r="M9" s="199"/>
      <c r="N9" s="203" t="s">
        <v>10</v>
      </c>
      <c r="O9" s="199"/>
      <c r="P9" s="199"/>
    </row>
    <row r="10" spans="2:17" ht="15.75" customHeight="1" thickBot="1" x14ac:dyDescent="0.35">
      <c r="B10" s="35" t="s">
        <v>11</v>
      </c>
      <c r="C10" s="36" t="s">
        <v>12</v>
      </c>
      <c r="D10" s="76"/>
      <c r="E10" s="38" t="s">
        <v>13</v>
      </c>
      <c r="F10" s="39" t="s">
        <v>14</v>
      </c>
      <c r="G10" s="40" t="s">
        <v>15</v>
      </c>
      <c r="H10" s="40" t="s">
        <v>15</v>
      </c>
      <c r="I10" s="41" t="s">
        <v>16</v>
      </c>
      <c r="J10" s="40" t="s">
        <v>17</v>
      </c>
      <c r="K10" s="40" t="s">
        <v>16</v>
      </c>
      <c r="L10" s="40" t="s">
        <v>18</v>
      </c>
      <c r="M10" s="40" t="s">
        <v>19</v>
      </c>
      <c r="N10" s="40" t="s">
        <v>20</v>
      </c>
      <c r="O10" s="40" t="s">
        <v>21</v>
      </c>
      <c r="P10" s="77" t="s">
        <v>22</v>
      </c>
      <c r="Q10" s="4"/>
    </row>
    <row r="11" spans="2:17" s="87" customFormat="1" ht="27.75" customHeight="1" x14ac:dyDescent="0.3">
      <c r="B11" s="78" t="s">
        <v>28</v>
      </c>
      <c r="C11" s="79" t="s">
        <v>29</v>
      </c>
      <c r="D11" s="47" t="s">
        <v>23</v>
      </c>
      <c r="E11" s="80">
        <f>VLOOKUP($B11,[2]Sheet1!$G:$BD,8,FALSE)</f>
        <v>745.68040786999995</v>
      </c>
      <c r="F11" s="80">
        <f>VLOOKUP($B11,[2]Sheet1!$G:$BD,11,FALSE)</f>
        <v>527400.31550000003</v>
      </c>
      <c r="G11" s="81">
        <f>VLOOKUP($B11,[2]Sheet1!$G:$BD,14,FALSE)</f>
        <v>142.9</v>
      </c>
      <c r="H11" s="82">
        <v>170.62</v>
      </c>
      <c r="I11" s="83">
        <f t="shared" ref="I11:I20" si="0">+H11/G11-1</f>
        <v>0.19398180545836241</v>
      </c>
      <c r="J11" s="81">
        <f>VLOOKUP($B11,[2]Sheet1!$G:$BD,25,FALSE)</f>
        <v>199.32753944999999</v>
      </c>
      <c r="K11" s="84">
        <f>+G11/J11</f>
        <v>0.71691047004493591</v>
      </c>
      <c r="L11" s="85">
        <f>IF(VLOOKUP($B11,[2]Sheet1!$G:$BG,53,FALSE)=0,VLOOKUP($B11,[2]Sheet1!$G:$BG,29,FALSE),VLOOKUP($B11,[2]Sheet1!$G:$BG,53,FALSE))</f>
        <v>0.95</v>
      </c>
      <c r="M11" s="84">
        <f t="shared" ref="M11:M20" si="1">+L11*12/G11</f>
        <v>7.9776067179846033E-2</v>
      </c>
      <c r="N11" s="86">
        <f>IFERROR(VLOOKUP($B11,[2]Sheet1!$G:$BD,32,FALSE)/100,"")</f>
        <v>7.7758820953000005E-2</v>
      </c>
      <c r="O11" s="86">
        <f>IFERROR(VLOOKUP($B11,[2]Sheet1!$G:$BD,35,FALSE)/100,"")</f>
        <v>2.1078956770000001E-2</v>
      </c>
      <c r="P11" s="86">
        <f>IFERROR(VLOOKUP($B11,[2]Sheet1!$G:$BD,34,FALSE)/100,"")</f>
        <v>0.32719213439</v>
      </c>
    </row>
    <row r="12" spans="2:17" ht="27" customHeight="1" x14ac:dyDescent="0.3">
      <c r="B12" s="88" t="s">
        <v>30</v>
      </c>
      <c r="C12" s="89" t="s">
        <v>31</v>
      </c>
      <c r="D12" s="47" t="s">
        <v>23</v>
      </c>
      <c r="E12" s="48">
        <f>VLOOKUP($B12,[2]Sheet1!$G:$BD,8,FALSE)</f>
        <v>2480.4345675</v>
      </c>
      <c r="F12" s="48">
        <f>VLOOKUP($B12,[2]Sheet1!$G:$BD,11,FALSE)</f>
        <v>1310865.9203999999</v>
      </c>
      <c r="G12" s="49">
        <f>VLOOKUP($B12,[2]Sheet1!$G:$BD,14,FALSE)</f>
        <v>49.21</v>
      </c>
      <c r="H12" s="90">
        <v>81.94</v>
      </c>
      <c r="I12" s="91">
        <f t="shared" si="0"/>
        <v>0.66510871774029656</v>
      </c>
      <c r="J12" s="49">
        <f>VLOOKUP($B12,[2]Sheet1!$G:$BD,25,FALSE)</f>
        <v>86.602655507999998</v>
      </c>
      <c r="K12" s="92">
        <f t="shared" ref="K12:K20" si="2">+G12/J12</f>
        <v>0.56822737953403957</v>
      </c>
      <c r="L12" s="85">
        <f>IF(VLOOKUP($B12,[2]Sheet1!$G:$BG,53,FALSE)=0,VLOOKUP($B12,[2]Sheet1!$G:$BG,29,FALSE),VLOOKUP($B12,[2]Sheet1!$G:$BG,53,FALSE))</f>
        <v>0.41</v>
      </c>
      <c r="M12" s="92">
        <f t="shared" si="1"/>
        <v>9.9979678927047344E-2</v>
      </c>
      <c r="N12" s="93">
        <f>IFERROR(VLOOKUP($B12,[2]Sheet1!$G:$BD,32,FALSE)/100,"")</f>
        <v>0.10494115569</v>
      </c>
      <c r="O12" s="93">
        <f>IFERROR(VLOOKUP($B12,[2]Sheet1!$G:$BD,35,FALSE)/100,"")</f>
        <v>8.0173160252999989E-2</v>
      </c>
      <c r="P12" s="93">
        <f>IFERROR(VLOOKUP($B12,[2]Sheet1!$G:$BD,34,FALSE)/100,"")</f>
        <v>0.39704727906999998</v>
      </c>
    </row>
    <row r="13" spans="2:17" ht="27" customHeight="1" x14ac:dyDescent="0.3">
      <c r="B13" s="45" t="s">
        <v>32</v>
      </c>
      <c r="C13" s="46" t="s">
        <v>33</v>
      </c>
      <c r="D13" s="47" t="s">
        <v>23</v>
      </c>
      <c r="E13" s="48">
        <f>VLOOKUP($B13,[2]Sheet1!$G:$BD,8,FALSE)</f>
        <v>82.599552458999995</v>
      </c>
      <c r="F13" s="48">
        <f>VLOOKUP($B13,[2]Sheet1!$G:$BD,11,FALSE)</f>
        <v>122180.0557</v>
      </c>
      <c r="G13" s="49">
        <f>VLOOKUP($B13,[2]Sheet1!$G:$BD,14,FALSE)</f>
        <v>16.7</v>
      </c>
      <c r="H13" s="82">
        <v>34.75</v>
      </c>
      <c r="I13" s="51">
        <f t="shared" si="0"/>
        <v>1.0808383233532934</v>
      </c>
      <c r="J13" s="49">
        <f>VLOOKUP($B13,[2]Sheet1!$G:$BD,25,FALSE)</f>
        <v>41.591373150000003</v>
      </c>
      <c r="K13" s="52">
        <f t="shared" si="2"/>
        <v>0.40152557454093091</v>
      </c>
      <c r="L13" s="85">
        <f>IF(VLOOKUP($B13,[2]Sheet1!$G:$BG,53,FALSE)=0,VLOOKUP($B13,[2]Sheet1!$G:$BG,29,FALSE),VLOOKUP($B13,[2]Sheet1!$G:$BG,53,FALSE))</f>
        <v>0</v>
      </c>
      <c r="M13" s="52">
        <f t="shared" si="1"/>
        <v>0</v>
      </c>
      <c r="N13" s="94">
        <f>IFERROR(VLOOKUP($B13,[2]Sheet1!$G:$BD,32,FALSE)/100,"")</f>
        <v>5.5625790139E-2</v>
      </c>
      <c r="O13" s="94">
        <f>IFERROR(VLOOKUP($B13,[2]Sheet1!$G:$BD,35,FALSE)/100,"")</f>
        <v>3.4055727556000004E-2</v>
      </c>
      <c r="P13" s="94">
        <f>IFERROR(VLOOKUP($B13,[2]Sheet1!$G:$BD,34,FALSE)/100,"")</f>
        <v>0.33600000000000002</v>
      </c>
    </row>
    <row r="14" spans="2:17" ht="27" customHeight="1" x14ac:dyDescent="0.3">
      <c r="B14" s="45" t="s">
        <v>34</v>
      </c>
      <c r="C14" s="46" t="s">
        <v>35</v>
      </c>
      <c r="D14" s="47" t="s">
        <v>23</v>
      </c>
      <c r="E14" s="48">
        <f>VLOOKUP($B14,[2]Sheet1!$G:$BD,8,FALSE)</f>
        <v>343.49450360999998</v>
      </c>
      <c r="F14" s="48">
        <f>VLOOKUP($B14,[2]Sheet1!$G:$BD,11,FALSE)</f>
        <v>143270.28080000001</v>
      </c>
      <c r="G14" s="49">
        <f>VLOOKUP($B14,[2]Sheet1!$G:$BD,14,FALSE)</f>
        <v>41.2</v>
      </c>
      <c r="H14" s="82">
        <v>36</v>
      </c>
      <c r="I14" s="51">
        <f t="shared" si="0"/>
        <v>-0.12621359223300976</v>
      </c>
      <c r="J14" s="49">
        <f>VLOOKUP($B14,[2]Sheet1!$G:$BD,25,FALSE)</f>
        <v>34.298056879999997</v>
      </c>
      <c r="K14" s="52">
        <f t="shared" si="2"/>
        <v>1.2012342315527702</v>
      </c>
      <c r="L14" s="85">
        <f>IF(VLOOKUP($B14,[2]Sheet1!$G:$BG,53,FALSE)=0,VLOOKUP($B14,[2]Sheet1!$G:$BG,29,FALSE),VLOOKUP($B14,[2]Sheet1!$G:$BG,53,FALSE))</f>
        <v>0.05</v>
      </c>
      <c r="M14" s="52">
        <f t="shared" si="1"/>
        <v>1.4563106796116505E-2</v>
      </c>
      <c r="N14" s="95">
        <f>IFERROR(VLOOKUP($B14,[2]Sheet1!$G:$BD,32,FALSE)/100,"")</f>
        <v>-1.7876472460999999E-2</v>
      </c>
      <c r="O14" s="95">
        <f>IFERROR(VLOOKUP($B14,[2]Sheet1!$G:$BD,35,FALSE)/100,"")</f>
        <v>-1.6236867239999998E-2</v>
      </c>
      <c r="P14" s="95">
        <f>IFERROR(VLOOKUP($B14,[2]Sheet1!$G:$BD,34,FALSE)/100,"")</f>
        <v>0.17930773074</v>
      </c>
    </row>
    <row r="15" spans="2:17" ht="27" customHeight="1" x14ac:dyDescent="0.3">
      <c r="B15" s="45" t="s">
        <v>36</v>
      </c>
      <c r="C15" s="46" t="s">
        <v>37</v>
      </c>
      <c r="D15" s="47" t="s">
        <v>25</v>
      </c>
      <c r="E15" s="48">
        <f>VLOOKUP($B15,[2]Sheet1!$G:$BD,8,FALSE)</f>
        <v>2747.6034410000002</v>
      </c>
      <c r="F15" s="48">
        <f>VLOOKUP($B15,[2]Sheet1!$G:$BD,11,FALSE)</f>
        <v>1381027.3119999999</v>
      </c>
      <c r="G15" s="49">
        <f>VLOOKUP($B15,[2]Sheet1!$G:$BD,14,FALSE)</f>
        <v>66.5</v>
      </c>
      <c r="H15" s="82">
        <v>94.48</v>
      </c>
      <c r="I15" s="51">
        <f t="shared" si="0"/>
        <v>0.42075187969924821</v>
      </c>
      <c r="J15" s="49">
        <f>VLOOKUP($B15,[2]Sheet1!$G:$BD,25,FALSE)</f>
        <v>105.87545641</v>
      </c>
      <c r="K15" s="52">
        <f t="shared" si="2"/>
        <v>0.6280964659314473</v>
      </c>
      <c r="L15" s="85">
        <f>IF(VLOOKUP($B15,[2]Sheet1!$G:$BG,53,FALSE)=0,VLOOKUP($B15,[2]Sheet1!$G:$BG,29,FALSE),VLOOKUP($B15,[2]Sheet1!$G:$BG,53,FALSE))</f>
        <v>0.48</v>
      </c>
      <c r="M15" s="52">
        <f t="shared" si="1"/>
        <v>8.6616541353383453E-2</v>
      </c>
      <c r="N15" s="93">
        <f>IFERROR(VLOOKUP($B15,[2]Sheet1!$G:$BD,32,FALSE)/100,"")</f>
        <v>2.4214623298000001E-2</v>
      </c>
      <c r="O15" s="93">
        <f>IFERROR(VLOOKUP($B15,[2]Sheet1!$G:$BD,35,FALSE)/100,"")</f>
        <v>7.5757575759999992E-3</v>
      </c>
      <c r="P15" s="93">
        <f>IFERROR(VLOOKUP($B15,[2]Sheet1!$G:$BD,34,FALSE)/100,"")</f>
        <v>0.37937205009999997</v>
      </c>
    </row>
    <row r="16" spans="2:17" ht="27" customHeight="1" x14ac:dyDescent="0.3">
      <c r="B16" s="45" t="s">
        <v>38</v>
      </c>
      <c r="C16" s="46" t="s">
        <v>39</v>
      </c>
      <c r="D16" s="47" t="s">
        <v>23</v>
      </c>
      <c r="E16" s="48">
        <f>VLOOKUP($B16,[2]Sheet1!$G:$BD,8,FALSE)</f>
        <v>2342.623803</v>
      </c>
      <c r="F16" s="48">
        <f>VLOOKUP($B16,[2]Sheet1!$G:$BD,11,FALSE)</f>
        <v>1468003.0167</v>
      </c>
      <c r="G16" s="49">
        <f>VLOOKUP($B16,[2]Sheet1!$G:$BD,14,FALSE)</f>
        <v>124.22</v>
      </c>
      <c r="H16" s="82">
        <v>132.21398197843129</v>
      </c>
      <c r="I16" s="51">
        <f t="shared" si="0"/>
        <v>6.4353421175586067E-2</v>
      </c>
      <c r="J16" s="49">
        <f>VLOOKUP($B16,[2]Sheet1!$G:$BD,25,FALSE)</f>
        <v>147.72646492999999</v>
      </c>
      <c r="K16" s="52">
        <f t="shared" si="2"/>
        <v>0.84087844421689439</v>
      </c>
      <c r="L16" s="85">
        <f>IF(VLOOKUP($B16,[2]Sheet1!$G:$BG,53,FALSE)=0,VLOOKUP($B16,[2]Sheet1!$G:$BG,29,FALSE),VLOOKUP($B16,[2]Sheet1!$G:$BG,53,FALSE))</f>
        <v>1.5</v>
      </c>
      <c r="M16" s="52">
        <f t="shared" si="1"/>
        <v>0.14490420222186443</v>
      </c>
      <c r="N16" s="94">
        <f>IFERROR(VLOOKUP($B16,[2]Sheet1!$G:$BD,32,FALSE)/100,"")</f>
        <v>1.3958044241000001E-2</v>
      </c>
      <c r="O16" s="94">
        <f>IFERROR(VLOOKUP($B16,[2]Sheet1!$G:$BD,35,FALSE)/100,"")</f>
        <v>1.3958044241000001E-2</v>
      </c>
      <c r="P16" s="94">
        <f>IFERROR(VLOOKUP($B16,[2]Sheet1!$G:$BD,34,FALSE)/100,"")</f>
        <v>0.40557539577000001</v>
      </c>
    </row>
    <row r="17" spans="1:17" ht="27" customHeight="1" x14ac:dyDescent="0.3">
      <c r="B17" s="45" t="s">
        <v>40</v>
      </c>
      <c r="C17" s="46" t="s">
        <v>41</v>
      </c>
      <c r="D17" s="47" t="s">
        <v>25</v>
      </c>
      <c r="E17" s="48">
        <f>VLOOKUP($B17,[2]Sheet1!$G:$BD,8,FALSE)</f>
        <v>2021.451243</v>
      </c>
      <c r="F17" s="48">
        <f>VLOOKUP($B17,[2]Sheet1!$G:$BD,11,FALSE)</f>
        <v>432163.39932999999</v>
      </c>
      <c r="G17" s="49">
        <f>VLOOKUP($B17,[2]Sheet1!$G:$BD,14,FALSE)</f>
        <v>8.7100000000000009</v>
      </c>
      <c r="H17" s="96">
        <v>9.8379999999999992</v>
      </c>
      <c r="I17" s="51">
        <f t="shared" si="0"/>
        <v>0.1295063145809412</v>
      </c>
      <c r="J17" s="49">
        <f>VLOOKUP($B17,[2]Sheet1!$G:$BD,25,FALSE)</f>
        <v>9.8352804968999994</v>
      </c>
      <c r="K17" s="52">
        <f t="shared" si="2"/>
        <v>0.88558735083817108</v>
      </c>
      <c r="L17" s="85">
        <f>IF(VLOOKUP($B17,[2]Sheet1!$G:$BG,53,FALSE)=0,VLOOKUP($B17,[2]Sheet1!$G:$BG,29,FALSE),VLOOKUP($B17,[2]Sheet1!$G:$BG,53,FALSE))</f>
        <v>7.4999999999999997E-2</v>
      </c>
      <c r="M17" s="52">
        <f t="shared" si="1"/>
        <v>0.10332950631458092</v>
      </c>
      <c r="N17" s="95">
        <f>IFERROR(VLOOKUP($B17,[2]Sheet1!$G:$BD,32,FALSE)/100,"")</f>
        <v>4.8438563914000005E-2</v>
      </c>
      <c r="O17" s="95">
        <f>IFERROR(VLOOKUP($B17,[2]Sheet1!$G:$BD,35,FALSE)/100,"")</f>
        <v>1.2202208020000001E-2</v>
      </c>
      <c r="P17" s="95">
        <f>IFERROR(VLOOKUP($B17,[2]Sheet1!$G:$BD,34,FALSE)/100,"")</f>
        <v>0.31335329629000003</v>
      </c>
    </row>
    <row r="18" spans="1:17" ht="27" customHeight="1" x14ac:dyDescent="0.3">
      <c r="B18" s="45" t="s">
        <v>42</v>
      </c>
      <c r="C18" s="46" t="s">
        <v>43</v>
      </c>
      <c r="D18" s="47" t="s">
        <v>25</v>
      </c>
      <c r="E18" s="48">
        <f>VLOOKUP($B18,[2]Sheet1!$G:$BD,8,FALSE)</f>
        <v>410.38717049000002</v>
      </c>
      <c r="F18" s="48">
        <f>VLOOKUP($B18,[2]Sheet1!$G:$BD,11,FALSE)</f>
        <v>328070.1312</v>
      </c>
      <c r="G18" s="49">
        <f>VLOOKUP($B18,[2]Sheet1!$G:$BD,14,FALSE)</f>
        <v>38.4</v>
      </c>
      <c r="H18" s="82">
        <v>87.665627869007736</v>
      </c>
      <c r="I18" s="51">
        <f t="shared" si="0"/>
        <v>1.2829590590887432</v>
      </c>
      <c r="J18" s="49">
        <f>VLOOKUP($B18,[2]Sheet1!$G:$BD,25,FALSE)</f>
        <v>89.684418386000004</v>
      </c>
      <c r="K18" s="52">
        <f t="shared" si="2"/>
        <v>0.42816802172621715</v>
      </c>
      <c r="L18" s="85">
        <f>IF(VLOOKUP($B18,[2]Sheet1!$G:$BG,53,FALSE)=0,VLOOKUP($B18,[2]Sheet1!$G:$BG,29,FALSE),VLOOKUP($B18,[2]Sheet1!$G:$BG,53,FALSE))</f>
        <v>0.45</v>
      </c>
      <c r="M18" s="52">
        <f t="shared" si="1"/>
        <v>0.14062500000000003</v>
      </c>
      <c r="N18" s="93">
        <f>IFERROR(VLOOKUP($B18,[2]Sheet1!$G:$BD,32,FALSE)/100,"")</f>
        <v>3.0519541152999999E-2</v>
      </c>
      <c r="O18" s="93">
        <f>IFERROR(VLOOKUP($B18,[2]Sheet1!$G:$BD,35,FALSE)/100,"")</f>
        <v>1.1470624875E-2</v>
      </c>
      <c r="P18" s="93">
        <f>IFERROR(VLOOKUP($B18,[2]Sheet1!$G:$BD,34,FALSE)/100,"")</f>
        <v>0.59054917711999999</v>
      </c>
    </row>
    <row r="19" spans="1:17" ht="28.2" customHeight="1" x14ac:dyDescent="0.3">
      <c r="B19" s="97" t="s">
        <v>44</v>
      </c>
      <c r="C19" s="98" t="s">
        <v>45</v>
      </c>
      <c r="D19" s="99" t="s">
        <v>25</v>
      </c>
      <c r="E19" s="80">
        <f>VLOOKUP($B19,[2]Sheet1!$G:$BD,8,FALSE)</f>
        <v>4612.3714229999996</v>
      </c>
      <c r="F19" s="80">
        <f>VLOOKUP($B19,[2]Sheet1!$G:$BD,11,FALSE)</f>
        <v>2159553.3332000002</v>
      </c>
      <c r="G19" s="81">
        <f>VLOOKUP($B19,[2]Sheet1!$G:$BD,14,FALSE)</f>
        <v>79.599999999999994</v>
      </c>
      <c r="H19" s="82">
        <v>100.54</v>
      </c>
      <c r="I19" s="83">
        <f t="shared" si="0"/>
        <v>0.26306532663316595</v>
      </c>
      <c r="J19" s="81">
        <f>VLOOKUP($B19,[2]Sheet1!$G:$BD,25,FALSE)</f>
        <v>107.75049819</v>
      </c>
      <c r="K19" s="84">
        <f t="shared" si="2"/>
        <v>0.73874368413256608</v>
      </c>
      <c r="L19" s="85">
        <f>IF(VLOOKUP($B19,[2]Sheet1!$G:$BG,53,FALSE)=0,VLOOKUP($B19,[2]Sheet1!$G:$BG,29,FALSE),VLOOKUP($B19,[2]Sheet1!$G:$BG,53,FALSE))</f>
        <v>0.45</v>
      </c>
      <c r="M19" s="84">
        <f t="shared" si="1"/>
        <v>6.7839195979899514E-2</v>
      </c>
      <c r="N19" s="93">
        <f>IFERROR(VLOOKUP($B19,[2]Sheet1!$G:$BD,32,FALSE)/100,"")</f>
        <v>3.6545094553999999E-4</v>
      </c>
      <c r="O19" s="93">
        <f>IFERROR(VLOOKUP($B19,[2]Sheet1!$G:$BD,35,FALSE)/100,"")</f>
        <v>-2.3911710608E-2</v>
      </c>
      <c r="P19" s="93">
        <f>IFERROR(VLOOKUP($B19,[2]Sheet1!$G:$BD,34,FALSE)/100,"")</f>
        <v>0.19530008836000001</v>
      </c>
    </row>
    <row r="20" spans="1:17" ht="27" customHeight="1" x14ac:dyDescent="0.3">
      <c r="B20" s="88" t="s">
        <v>46</v>
      </c>
      <c r="C20" s="89" t="s">
        <v>47</v>
      </c>
      <c r="D20" s="99" t="s">
        <v>23</v>
      </c>
      <c r="E20" s="48">
        <f>VLOOKUP($B20,[2]Sheet1!$G:$BD,8,FALSE)</f>
        <v>479.02698343999998</v>
      </c>
      <c r="F20" s="48">
        <f>VLOOKUP($B20,[2]Sheet1!$G:$BD,11,FALSE)</f>
        <v>254276.8149</v>
      </c>
      <c r="G20" s="49">
        <f>VLOOKUP($B20,[2]Sheet1!$G:$BD,14,FALSE)</f>
        <v>52.7</v>
      </c>
      <c r="H20" s="90">
        <v>98.85</v>
      </c>
      <c r="I20" s="91">
        <f t="shared" si="0"/>
        <v>0.87571157495256147</v>
      </c>
      <c r="J20" s="49">
        <f>VLOOKUP($B20,[2]Sheet1!$G:$BD,25,FALSE)</f>
        <v>76.573357548999994</v>
      </c>
      <c r="K20" s="92">
        <f t="shared" si="2"/>
        <v>0.68822893088208636</v>
      </c>
      <c r="L20" s="85">
        <f>IF(VLOOKUP($B20,[2]Sheet1!$G:$BG,53,FALSE)=0,VLOOKUP($B20,[2]Sheet1!$G:$BG,29,FALSE),VLOOKUP($B20,[2]Sheet1!$G:$BG,53,FALSE))</f>
        <v>0.34</v>
      </c>
      <c r="M20" s="92">
        <f t="shared" si="1"/>
        <v>7.7419354838709681E-2</v>
      </c>
      <c r="N20" s="94">
        <f>IFERROR(VLOOKUP($B20,[2]Sheet1!$G:$BD,32,FALSE)/100,"")</f>
        <v>1.0291864513E-2</v>
      </c>
      <c r="O20" s="94">
        <f>IFERROR(VLOOKUP($B20,[2]Sheet1!$G:$BD,35,FALSE)/100,"")</f>
        <v>9.4966761570999998E-4</v>
      </c>
      <c r="P20" s="94">
        <f>IFERROR(VLOOKUP($B20,[2]Sheet1!$G:$BD,34,FALSE)/100,"")</f>
        <v>0.23039427280000002</v>
      </c>
    </row>
    <row r="21" spans="1:17" ht="27" customHeight="1" x14ac:dyDescent="0.3">
      <c r="B21" s="3"/>
      <c r="C21" s="54"/>
      <c r="D21" s="55"/>
      <c r="E21" s="56"/>
      <c r="F21" s="56"/>
      <c r="G21" s="56"/>
      <c r="H21" s="102"/>
      <c r="I21" s="58"/>
      <c r="J21" s="56"/>
      <c r="K21" s="60"/>
      <c r="L21" s="62"/>
      <c r="M21" s="60"/>
      <c r="N21" s="60"/>
      <c r="O21" s="60"/>
      <c r="P21" s="60"/>
    </row>
    <row r="22" spans="1:17" ht="8.25" customHeight="1" x14ac:dyDescent="0.25">
      <c r="B22" s="53"/>
      <c r="C22" s="63"/>
      <c r="D22" s="64"/>
      <c r="E22" s="65"/>
      <c r="F22" s="66"/>
      <c r="G22" s="65"/>
      <c r="H22" s="64"/>
      <c r="I22" s="67"/>
      <c r="J22" s="63"/>
      <c r="K22" s="63"/>
      <c r="L22" s="63"/>
      <c r="M22" s="63"/>
      <c r="N22" s="63"/>
      <c r="O22" s="63"/>
      <c r="P22" s="63"/>
    </row>
    <row r="23" spans="1:17" s="4" customFormat="1" ht="15" customHeight="1" x14ac:dyDescent="0.3">
      <c r="A23" s="1"/>
      <c r="B23" s="23" t="s">
        <v>48</v>
      </c>
      <c r="C23" s="23"/>
      <c r="D23" s="68"/>
      <c r="E23" s="69"/>
      <c r="F23" s="70"/>
      <c r="G23" s="69"/>
      <c r="H23" s="68"/>
      <c r="I23" s="71"/>
      <c r="J23" s="69"/>
      <c r="K23" s="23"/>
      <c r="L23" s="23"/>
      <c r="M23" s="23"/>
      <c r="N23" s="23"/>
      <c r="O23" s="23"/>
      <c r="P23" s="23"/>
    </row>
    <row r="24" spans="1:17" s="4" customFormat="1" ht="3.75" customHeight="1" thickBot="1" x14ac:dyDescent="0.35">
      <c r="A24" s="1"/>
      <c r="B24" s="25"/>
      <c r="C24" s="25"/>
      <c r="D24" s="24"/>
      <c r="E24" s="26"/>
      <c r="F24" s="27"/>
      <c r="G24" s="26"/>
      <c r="H24" s="24"/>
      <c r="I24" s="28"/>
      <c r="J24" s="25"/>
      <c r="K24" s="25"/>
      <c r="L24" s="25"/>
      <c r="M24" s="25"/>
      <c r="N24" s="25"/>
      <c r="O24" s="25"/>
      <c r="P24" s="25"/>
    </row>
    <row r="25" spans="1:17" ht="27" customHeight="1" thickBot="1" x14ac:dyDescent="0.35">
      <c r="B25" s="196" t="s">
        <v>1</v>
      </c>
      <c r="C25" s="197"/>
      <c r="D25" s="29" t="s">
        <v>2</v>
      </c>
      <c r="E25" s="30" t="s">
        <v>3</v>
      </c>
      <c r="F25" s="31" t="s">
        <v>4</v>
      </c>
      <c r="G25" s="32" t="s">
        <v>5</v>
      </c>
      <c r="H25" s="33" t="s">
        <v>6</v>
      </c>
      <c r="I25" s="34" t="s">
        <v>7</v>
      </c>
      <c r="J25" s="32" t="s">
        <v>27</v>
      </c>
      <c r="K25" s="32" t="s">
        <v>8</v>
      </c>
      <c r="L25" s="198" t="s">
        <v>9</v>
      </c>
      <c r="M25" s="199"/>
      <c r="N25" s="200" t="s">
        <v>10</v>
      </c>
      <c r="O25" s="199"/>
      <c r="P25" s="199"/>
    </row>
    <row r="26" spans="1:17" ht="15.6" customHeight="1" thickBot="1" x14ac:dyDescent="0.35">
      <c r="B26" s="35" t="s">
        <v>11</v>
      </c>
      <c r="C26" s="36" t="s">
        <v>12</v>
      </c>
      <c r="D26" s="37"/>
      <c r="E26" s="38" t="s">
        <v>13</v>
      </c>
      <c r="F26" s="39" t="s">
        <v>14</v>
      </c>
      <c r="G26" s="40" t="s">
        <v>15</v>
      </c>
      <c r="H26" s="40" t="s">
        <v>15</v>
      </c>
      <c r="I26" s="41" t="s">
        <v>16</v>
      </c>
      <c r="J26" s="40" t="s">
        <v>17</v>
      </c>
      <c r="K26" s="40" t="s">
        <v>16</v>
      </c>
      <c r="L26" s="40" t="s">
        <v>18</v>
      </c>
      <c r="M26" s="42" t="s">
        <v>19</v>
      </c>
      <c r="N26" s="42" t="s">
        <v>20</v>
      </c>
      <c r="O26" s="42" t="s">
        <v>21</v>
      </c>
      <c r="P26" s="43" t="s">
        <v>22</v>
      </c>
      <c r="Q26" s="4"/>
    </row>
    <row r="27" spans="1:17" ht="20.100000000000001" customHeight="1" x14ac:dyDescent="0.3">
      <c r="B27" s="97" t="s">
        <v>49</v>
      </c>
      <c r="C27" s="97" t="s">
        <v>50</v>
      </c>
      <c r="D27" s="103" t="s">
        <v>25</v>
      </c>
      <c r="E27" s="80">
        <f>VLOOKUP($B27,[2]Sheet1!$G:$BD,8,FALSE)</f>
        <v>3714.7921664</v>
      </c>
      <c r="F27" s="80">
        <f>VLOOKUP($B27,[2]Sheet1!$G:$BD,11,FALSE)</f>
        <v>1883167.7472000001</v>
      </c>
      <c r="G27" s="81">
        <f>VLOOKUP($B27,[2]Sheet1!$G:$BD,14,FALSE)</f>
        <v>118.4</v>
      </c>
      <c r="H27" s="104">
        <v>132.57</v>
      </c>
      <c r="I27" s="105">
        <f t="shared" ref="I27:I34" si="3">+H27/G27-1</f>
        <v>0.11967905405405399</v>
      </c>
      <c r="J27" s="81">
        <f>VLOOKUP($B27,[2]Sheet1!$G:$BD,25,FALSE)</f>
        <v>131.76206112</v>
      </c>
      <c r="K27" s="106">
        <f t="shared" ref="K27:K34" si="4">+G27/J27</f>
        <v>0.89858946493079883</v>
      </c>
      <c r="L27" s="85">
        <f>IF(VLOOKUP($B27,[2]Sheet1!$G:$BG,53,FALSE)=0,VLOOKUP($B27,[2]Sheet1!$G:$BG,29,FALSE),VLOOKUP($B27,[2]Sheet1!$G:$BG,53,FALSE))</f>
        <v>0.87</v>
      </c>
      <c r="M27" s="106">
        <f t="shared" ref="M27:M34" si="5">+L27*12/G27</f>
        <v>8.8175675675675663E-2</v>
      </c>
      <c r="N27" s="94">
        <f>IFERROR(VLOOKUP($B27,[2]Sheet1!$G:$BD,32,FALSE)/100,"")</f>
        <v>2.6331610607000001E-2</v>
      </c>
      <c r="O27" s="94">
        <f>IFERROR(VLOOKUP($B27,[2]Sheet1!$G:$BD,35,FALSE)/100,"")</f>
        <v>1.1792855923000001E-2</v>
      </c>
      <c r="P27" s="94">
        <f>IFERROR(VLOOKUP($B27,[2]Sheet1!$G:$BD,34,FALSE)/100,"")</f>
        <v>0.37466342191000002</v>
      </c>
      <c r="Q27" s="107"/>
    </row>
    <row r="28" spans="1:17" ht="21" customHeight="1" x14ac:dyDescent="0.3">
      <c r="B28" s="88" t="s">
        <v>51</v>
      </c>
      <c r="C28" s="88" t="s">
        <v>52</v>
      </c>
      <c r="D28" s="108" t="s">
        <v>25</v>
      </c>
      <c r="E28" s="48">
        <f>VLOOKUP($B28,[2]Sheet1!$G:$BD,8,FALSE)</f>
        <v>15463.862083</v>
      </c>
      <c r="F28" s="48">
        <f>VLOOKUP($B28,[2]Sheet1!$G:$BD,11,FALSE)</f>
        <v>5463777.9764999999</v>
      </c>
      <c r="G28" s="49">
        <f>VLOOKUP($B28,[2]Sheet1!$G:$BD,14,FALSE)</f>
        <v>102.49</v>
      </c>
      <c r="H28" s="104">
        <v>110.11</v>
      </c>
      <c r="I28" s="109">
        <f t="shared" si="3"/>
        <v>7.4348716947995053E-2</v>
      </c>
      <c r="J28" s="49">
        <f>VLOOKUP($B28,[2]Sheet1!$G:$BD,25,FALSE)</f>
        <v>102.92174616</v>
      </c>
      <c r="K28" s="110">
        <f t="shared" si="4"/>
        <v>0.99580510265217592</v>
      </c>
      <c r="L28" s="85">
        <f>IF(VLOOKUP($B28,[2]Sheet1!$G:$BG,53,FALSE)=0,VLOOKUP($B28,[2]Sheet1!$G:$BG,29,FALSE),VLOOKUP($B28,[2]Sheet1!$G:$BG,53,FALSE))</f>
        <v>0.79</v>
      </c>
      <c r="M28" s="110">
        <f t="shared" si="5"/>
        <v>9.2496828958922833E-2</v>
      </c>
      <c r="N28" s="94">
        <f>IFERROR(VLOOKUP($B28,[2]Sheet1!$G:$BD,32,FALSE)/100,"")</f>
        <v>1.7628102409E-2</v>
      </c>
      <c r="O28" s="94">
        <f>IFERROR(VLOOKUP($B28,[2]Sheet1!$G:$BD,35,FALSE)/100,"")</f>
        <v>6.1283596041999998E-3</v>
      </c>
      <c r="P28" s="94">
        <f>IFERROR(VLOOKUP($B28,[2]Sheet1!$G:$BD,34,FALSE)/100,"")</f>
        <v>0.22849991384999999</v>
      </c>
      <c r="Q28" s="107"/>
    </row>
    <row r="29" spans="1:17" ht="21" customHeight="1" x14ac:dyDescent="0.3">
      <c r="B29" s="45" t="s">
        <v>53</v>
      </c>
      <c r="C29" s="45" t="s">
        <v>54</v>
      </c>
      <c r="D29" s="111" t="s">
        <v>23</v>
      </c>
      <c r="E29" s="48">
        <f>VLOOKUP($B29,[2]Sheet1!$G:$BD,8,FALSE)</f>
        <v>11988.080216</v>
      </c>
      <c r="F29" s="48">
        <f>VLOOKUP($B29,[2]Sheet1!$G:$BD,11,FALSE)</f>
        <v>6645236.6193000004</v>
      </c>
      <c r="G29" s="49">
        <f>VLOOKUP($B29,[2]Sheet1!$G:$BD,14,FALSE)</f>
        <v>156.71</v>
      </c>
      <c r="H29" s="112">
        <v>169.76705040721785</v>
      </c>
      <c r="I29" s="113">
        <f t="shared" si="3"/>
        <v>8.3319829029531167E-2</v>
      </c>
      <c r="J29" s="49">
        <f>VLOOKUP($B29,[2]Sheet1!$G:$BD,25,FALSE)</f>
        <v>166.57658832000001</v>
      </c>
      <c r="K29" s="94">
        <f t="shared" si="4"/>
        <v>0.94076845720332614</v>
      </c>
      <c r="L29" s="85">
        <f>IF(VLOOKUP($B29,[2]Sheet1!$G:$BG,53,FALSE)=0,VLOOKUP($B29,[2]Sheet1!$G:$BG,29,FALSE),VLOOKUP($B29,[2]Sheet1!$G:$BG,53,FALSE))</f>
        <v>1.1000000000000001</v>
      </c>
      <c r="M29" s="94">
        <f t="shared" si="5"/>
        <v>8.4232020930380958E-2</v>
      </c>
      <c r="N29" s="94">
        <f>IFERROR(VLOOKUP($B29,[2]Sheet1!$G:$BD,32,FALSE)/100,"")</f>
        <v>1.3440866751E-3</v>
      </c>
      <c r="O29" s="94">
        <f>IFERROR(VLOOKUP($B29,[2]Sheet1!$G:$BD,35,FALSE)/100,"")</f>
        <v>1.6618728023000001E-3</v>
      </c>
      <c r="P29" s="94">
        <f>IFERROR(VLOOKUP($B29,[2]Sheet1!$G:$BD,34,FALSE)/100,"")</f>
        <v>0.13822349535</v>
      </c>
      <c r="Q29" s="107"/>
    </row>
    <row r="30" spans="1:17" ht="22.5" customHeight="1" x14ac:dyDescent="0.3">
      <c r="B30" s="78" t="s">
        <v>55</v>
      </c>
      <c r="C30" s="78" t="s">
        <v>56</v>
      </c>
      <c r="D30" s="108" t="s">
        <v>25</v>
      </c>
      <c r="E30" s="80">
        <f>VLOOKUP($B30,[2]Sheet1!$G:$BD,8,FALSE)</f>
        <v>4703.8782832999996</v>
      </c>
      <c r="F30" s="80">
        <f>VLOOKUP($B30,[2]Sheet1!$G:$BD,11,FALSE)</f>
        <v>1788193.6011000001</v>
      </c>
      <c r="G30" s="49">
        <f>VLOOKUP($B30,[2]Sheet1!$G:$BD,14,FALSE)</f>
        <v>110.94</v>
      </c>
      <c r="H30" s="114">
        <v>123.65</v>
      </c>
      <c r="I30" s="115">
        <f t="shared" si="3"/>
        <v>0.11456643230575092</v>
      </c>
      <c r="J30" s="81">
        <f>VLOOKUP($B30,[2]Sheet1!$G:$BD,25,FALSE)</f>
        <v>120.4050992</v>
      </c>
      <c r="K30" s="116">
        <f t="shared" si="4"/>
        <v>0.92138954859147693</v>
      </c>
      <c r="L30" s="85">
        <f>IF(VLOOKUP($B30,[2]Sheet1!$G:$BG,53,FALSE)=0,VLOOKUP($B30,[2]Sheet1!$G:$BG,29,FALSE),VLOOKUP($B30,[2]Sheet1!$G:$BG,53,FALSE))</f>
        <v>0.75</v>
      </c>
      <c r="M30" s="116">
        <f t="shared" si="5"/>
        <v>8.1124932395889665E-2</v>
      </c>
      <c r="N30" s="94">
        <f>IFERROR(VLOOKUP($B30,[2]Sheet1!$G:$BD,32,FALSE)/100,"")</f>
        <v>8.9096668162000001E-3</v>
      </c>
      <c r="O30" s="94">
        <f>IFERROR(VLOOKUP($B30,[2]Sheet1!$G:$BD,35,FALSE)/100,"")</f>
        <v>-4.9331778636999999E-3</v>
      </c>
      <c r="P30" s="94">
        <f>IFERROR(VLOOKUP($B30,[2]Sheet1!$G:$BD,34,FALSE)/100,"")</f>
        <v>0.28626251016000004</v>
      </c>
      <c r="Q30" s="107"/>
    </row>
    <row r="31" spans="1:17" ht="22.5" customHeight="1" x14ac:dyDescent="0.3">
      <c r="B31" s="45" t="s">
        <v>57</v>
      </c>
      <c r="C31" s="45" t="s">
        <v>58</v>
      </c>
      <c r="D31" s="108" t="s">
        <v>25</v>
      </c>
      <c r="E31" s="48">
        <f>VLOOKUP($B31,[2]Sheet1!$G:$BD,8,FALSE)</f>
        <v>1009.7491627000001</v>
      </c>
      <c r="F31" s="48">
        <f>VLOOKUP($B31,[2]Sheet1!$G:$BD,11,FALSE)</f>
        <v>333684.11475000001</v>
      </c>
      <c r="G31" s="49">
        <f>VLOOKUP($B31,[2]Sheet1!$G:$BD,14,FALSE)</f>
        <v>66.849999999999994</v>
      </c>
      <c r="H31" s="114">
        <v>95.853159306387752</v>
      </c>
      <c r="I31" s="113">
        <f t="shared" si="3"/>
        <v>0.43385429029749822</v>
      </c>
      <c r="J31" s="49">
        <f>VLOOKUP($B31,[2]Sheet1!$G:$BD,25,FALSE)</f>
        <v>89.248582916999993</v>
      </c>
      <c r="K31" s="94">
        <f t="shared" si="4"/>
        <v>0.74903150072611924</v>
      </c>
      <c r="L31" s="85">
        <f>IF(VLOOKUP($B31,[2]Sheet1!$G:$BG,53,FALSE)=0,VLOOKUP($B31,[2]Sheet1!$G:$BG,29,FALSE),VLOOKUP($B31,[2]Sheet1!$G:$BG,53,FALSE))</f>
        <v>0.7</v>
      </c>
      <c r="M31" s="94">
        <f t="shared" si="5"/>
        <v>0.1256544502617801</v>
      </c>
      <c r="N31" s="94">
        <f>IFERROR(VLOOKUP($B31,[2]Sheet1!$G:$BD,32,FALSE)/100,"")</f>
        <v>3.7357914935E-2</v>
      </c>
      <c r="O31" s="94">
        <f>IFERROR(VLOOKUP($B31,[2]Sheet1!$G:$BD,35,FALSE)/100,"")</f>
        <v>1.8744285279999998E-2</v>
      </c>
      <c r="P31" s="94">
        <f>IFERROR(VLOOKUP($B31,[2]Sheet1!$G:$BD,34,FALSE)/100,"")</f>
        <v>0.59350640729000004</v>
      </c>
      <c r="Q31" s="107"/>
    </row>
    <row r="32" spans="1:17" ht="23.4" customHeight="1" x14ac:dyDescent="0.3">
      <c r="B32" s="45" t="s">
        <v>59</v>
      </c>
      <c r="C32" s="45" t="s">
        <v>60</v>
      </c>
      <c r="D32" s="47" t="s">
        <v>25</v>
      </c>
      <c r="E32" s="48">
        <f>VLOOKUP($B32,[2]Sheet1!$G:$BD,8,FALSE)</f>
        <v>874.64474557000005</v>
      </c>
      <c r="F32" s="48">
        <f>VLOOKUP($B32,[2]Sheet1!$G:$BD,11,FALSE)</f>
        <v>528966.93819999998</v>
      </c>
      <c r="G32" s="49">
        <f>VLOOKUP($B32,[2]Sheet1!$G:$BD,14,FALSE)</f>
        <v>68.349999999999994</v>
      </c>
      <c r="H32" s="114">
        <v>122.0947118459505</v>
      </c>
      <c r="I32" s="51">
        <f t="shared" si="3"/>
        <v>0.78631619379591089</v>
      </c>
      <c r="J32" s="49">
        <v>97.503715448273283</v>
      </c>
      <c r="K32" s="52">
        <f t="shared" si="4"/>
        <v>0.70099892794608809</v>
      </c>
      <c r="L32" s="85">
        <f>IF(VLOOKUP($B32,[2]Sheet1!$G:$BG,53,FALSE)=0,VLOOKUP($B32,[2]Sheet1!$G:$BG,29,FALSE),VLOOKUP($B32,[2]Sheet1!$G:$BG,53,FALSE))</f>
        <v>0.53</v>
      </c>
      <c r="M32" s="52">
        <f t="shared" si="5"/>
        <v>9.3050475493782023E-2</v>
      </c>
      <c r="N32" s="94">
        <f>IFERROR(VLOOKUP($B32,[2]Sheet1!$G:$BD,32,FALSE)/100,"")</f>
        <v>6.3100780179999996E-2</v>
      </c>
      <c r="O32" s="94">
        <f>IFERROR(VLOOKUP($B32,[2]Sheet1!$G:$BD,35,FALSE)/100,"")</f>
        <v>-3.2084001750000003E-3</v>
      </c>
      <c r="P32" s="94">
        <f>IFERROR(VLOOKUP($B32,[2]Sheet1!$G:$BD,34,FALSE)/100,"")</f>
        <v>0.25458732605000001</v>
      </c>
      <c r="Q32" s="107"/>
    </row>
    <row r="33" spans="1:17" ht="22.5" customHeight="1" x14ac:dyDescent="0.3">
      <c r="B33" s="78" t="s">
        <v>61</v>
      </c>
      <c r="C33" s="78" t="s">
        <v>62</v>
      </c>
      <c r="D33" s="108" t="s">
        <v>23</v>
      </c>
      <c r="E33" s="80">
        <f>VLOOKUP($B33,[2]Sheet1!$G:$BD,8,FALSE)</f>
        <v>3486.4988027999998</v>
      </c>
      <c r="F33" s="80">
        <f>VLOOKUP($B33,[2]Sheet1!$G:$BD,11,FALSE)</f>
        <v>1518186.3970999999</v>
      </c>
      <c r="G33" s="81">
        <f>VLOOKUP($B33,[2]Sheet1!$G:$BD,14,FALSE)</f>
        <v>101.23</v>
      </c>
      <c r="H33" s="114">
        <v>108.38335332620605</v>
      </c>
      <c r="I33" s="115">
        <f t="shared" si="3"/>
        <v>7.0664361614205751E-2</v>
      </c>
      <c r="J33" s="81">
        <f>VLOOKUP($B33,[2]Sheet1!$G:$BD,25,FALSE)</f>
        <v>113.28174376</v>
      </c>
      <c r="K33" s="116">
        <f t="shared" si="4"/>
        <v>0.89361265672663936</v>
      </c>
      <c r="L33" s="85">
        <f>IF(VLOOKUP($B33,[2]Sheet1!$G:$BG,53,FALSE)=0,VLOOKUP($B33,[2]Sheet1!$G:$BG,29,FALSE),VLOOKUP($B33,[2]Sheet1!$G:$BG,53,FALSE))</f>
        <v>0.74</v>
      </c>
      <c r="M33" s="116">
        <f t="shared" si="5"/>
        <v>8.7721031314827613E-2</v>
      </c>
      <c r="N33" s="94">
        <f>IFERROR(VLOOKUP($B33,[2]Sheet1!$G:$BD,32,FALSE)/100,"")</f>
        <v>3.0186944374000001E-2</v>
      </c>
      <c r="O33" s="94">
        <f>IFERROR(VLOOKUP($B33,[2]Sheet1!$G:$BD,35,FALSE)/100,"")</f>
        <v>2.5010125556999999E-2</v>
      </c>
      <c r="P33" s="94">
        <f>IFERROR(VLOOKUP($B33,[2]Sheet1!$G:$BD,34,FALSE)/100,"")</f>
        <v>0.55881962589</v>
      </c>
      <c r="Q33" s="107"/>
    </row>
    <row r="34" spans="1:17" ht="22.5" customHeight="1" x14ac:dyDescent="0.3">
      <c r="B34" s="78" t="s">
        <v>63</v>
      </c>
      <c r="C34" s="78" t="s">
        <v>64</v>
      </c>
      <c r="D34" s="108" t="s">
        <v>23</v>
      </c>
      <c r="E34" s="80">
        <f>VLOOKUP($B34,[2]Sheet1!$G:$BD,8,FALSE)</f>
        <v>674.55965179999998</v>
      </c>
      <c r="F34" s="80">
        <f>VLOOKUP($B34,[2]Sheet1!$G:$BD,11,FALSE)</f>
        <v>579327.19044000003</v>
      </c>
      <c r="G34" s="81">
        <f>VLOOKUP($B34,[2]Sheet1!$G:$BD,14,FALSE)</f>
        <v>81.02</v>
      </c>
      <c r="H34" s="114">
        <v>104.68</v>
      </c>
      <c r="I34" s="115">
        <f t="shared" si="3"/>
        <v>0.29202666008393008</v>
      </c>
      <c r="J34" s="81">
        <f>VLOOKUP($B34,[2]Sheet1!$G:$BD,25,FALSE)</f>
        <v>102.65052996</v>
      </c>
      <c r="K34" s="116">
        <f t="shared" si="4"/>
        <v>0.78927989978786461</v>
      </c>
      <c r="L34" s="85">
        <f>IF(VLOOKUP($B34,[2]Sheet1!$G:$BG,53,FALSE)=0,VLOOKUP($B34,[2]Sheet1!$G:$BG,29,FALSE),VLOOKUP($B34,[2]Sheet1!$G:$BG,53,FALSE))</f>
        <v>0.85</v>
      </c>
      <c r="M34" s="116">
        <f t="shared" si="5"/>
        <v>0.12589484078005431</v>
      </c>
      <c r="N34" s="94">
        <f>IFERROR(VLOOKUP($B34,[2]Sheet1!$G:$BD,32,FALSE)/100,"")</f>
        <v>3.6981448757000004E-2</v>
      </c>
      <c r="O34" s="94">
        <f>IFERROR(VLOOKUP($B34,[2]Sheet1!$G:$BD,35,FALSE)/100,"")</f>
        <v>-1.0996794162000001E-2</v>
      </c>
      <c r="P34" s="94">
        <f>IFERROR(VLOOKUP($B34,[2]Sheet1!$G:$BD,34,FALSE)/100,"")</f>
        <v>0.38304224929999997</v>
      </c>
      <c r="Q34" s="107"/>
    </row>
    <row r="35" spans="1:17" ht="26.25" customHeight="1" x14ac:dyDescent="0.3">
      <c r="B35" s="3"/>
      <c r="C35" s="54"/>
      <c r="D35" s="55"/>
      <c r="E35" s="56"/>
      <c r="F35" s="56"/>
      <c r="G35" s="56"/>
      <c r="H35" s="57"/>
      <c r="I35" s="58"/>
      <c r="J35" s="56"/>
      <c r="K35" s="60"/>
      <c r="L35" s="60"/>
      <c r="M35" s="60"/>
      <c r="N35" s="60"/>
      <c r="O35" s="60"/>
      <c r="P35" s="60"/>
    </row>
    <row r="36" spans="1:17" ht="8.25" customHeight="1" x14ac:dyDescent="0.3">
      <c r="C36" s="53"/>
      <c r="D36" s="117"/>
    </row>
    <row r="37" spans="1:17" x14ac:dyDescent="0.3">
      <c r="B37" s="23" t="s">
        <v>65</v>
      </c>
      <c r="C37" s="23"/>
      <c r="D37" s="68"/>
      <c r="E37" s="69"/>
      <c r="F37" s="70"/>
      <c r="G37" s="69"/>
      <c r="H37" s="68"/>
      <c r="I37" s="71"/>
      <c r="J37" s="23"/>
      <c r="K37" s="23"/>
      <c r="L37" s="23"/>
      <c r="M37" s="23"/>
      <c r="N37" s="23"/>
      <c r="O37" s="23"/>
      <c r="P37" s="23"/>
    </row>
    <row r="38" spans="1:17" ht="3.75" customHeight="1" thickBot="1" x14ac:dyDescent="0.35">
      <c r="B38" s="25"/>
      <c r="C38" s="25"/>
      <c r="D38" s="24"/>
      <c r="E38" s="26"/>
      <c r="F38" s="27"/>
      <c r="G38" s="26"/>
      <c r="H38" s="24"/>
      <c r="I38" s="28"/>
      <c r="J38" s="25"/>
      <c r="K38" s="25"/>
      <c r="L38" s="25"/>
      <c r="M38" s="25"/>
      <c r="N38" s="25"/>
      <c r="O38" s="25"/>
      <c r="P38" s="25"/>
    </row>
    <row r="39" spans="1:17" ht="27" customHeight="1" thickBot="1" x14ac:dyDescent="0.35">
      <c r="B39" s="196" t="s">
        <v>1</v>
      </c>
      <c r="C39" s="197"/>
      <c r="D39" s="29" t="s">
        <v>2</v>
      </c>
      <c r="E39" s="30" t="s">
        <v>3</v>
      </c>
      <c r="F39" s="31" t="s">
        <v>4</v>
      </c>
      <c r="G39" s="32" t="s">
        <v>5</v>
      </c>
      <c r="H39" s="33" t="s">
        <v>6</v>
      </c>
      <c r="I39" s="34" t="s">
        <v>7</v>
      </c>
      <c r="J39" s="32" t="s">
        <v>27</v>
      </c>
      <c r="K39" s="32" t="s">
        <v>8</v>
      </c>
      <c r="L39" s="198" t="s">
        <v>9</v>
      </c>
      <c r="M39" s="199"/>
      <c r="N39" s="200" t="s">
        <v>10</v>
      </c>
      <c r="O39" s="199"/>
      <c r="P39" s="199"/>
    </row>
    <row r="40" spans="1:17" ht="15.75" customHeight="1" thickBot="1" x14ac:dyDescent="0.35">
      <c r="B40" s="35" t="s">
        <v>11</v>
      </c>
      <c r="C40" s="36" t="s">
        <v>12</v>
      </c>
      <c r="D40" s="37"/>
      <c r="E40" s="38" t="s">
        <v>13</v>
      </c>
      <c r="F40" s="39" t="s">
        <v>14</v>
      </c>
      <c r="G40" s="40" t="s">
        <v>15</v>
      </c>
      <c r="H40" s="40" t="s">
        <v>15</v>
      </c>
      <c r="I40" s="41" t="s">
        <v>16</v>
      </c>
      <c r="J40" s="40" t="s">
        <v>17</v>
      </c>
      <c r="K40" s="40" t="s">
        <v>16</v>
      </c>
      <c r="L40" s="40" t="s">
        <v>18</v>
      </c>
      <c r="M40" s="42" t="s">
        <v>19</v>
      </c>
      <c r="N40" s="42" t="s">
        <v>20</v>
      </c>
      <c r="O40" s="42" t="s">
        <v>21</v>
      </c>
      <c r="P40" s="43" t="s">
        <v>22</v>
      </c>
      <c r="Q40" s="4"/>
    </row>
    <row r="41" spans="1:17" ht="26.25" customHeight="1" x14ac:dyDescent="0.3">
      <c r="B41" s="118" t="s">
        <v>66</v>
      </c>
      <c r="C41" s="119" t="s">
        <v>67</v>
      </c>
      <c r="D41" s="120" t="s">
        <v>25</v>
      </c>
      <c r="E41" s="48">
        <f>VLOOKUP($B41,[2]Sheet1!$G$3:$BD$294,8,FALSE)</f>
        <v>3036.9237229999999</v>
      </c>
      <c r="F41" s="48">
        <f>VLOOKUP($B41,[2]Sheet1!$G$3:$BD$294,11,FALSE)</f>
        <v>2596864.8311000001</v>
      </c>
      <c r="G41" s="49">
        <f>VLOOKUP($B41,[2]Sheet1!$G$3:$BD$294,14,FALSE)</f>
        <v>20.11</v>
      </c>
      <c r="H41" s="121">
        <v>22.177118884864502</v>
      </c>
      <c r="I41" s="122">
        <f>+H41/G41-1</f>
        <v>0.1027905959654154</v>
      </c>
      <c r="J41" s="49">
        <f>VLOOKUP($B41,[2]Sheet1!$G$3:$BD$294,25,FALSE)</f>
        <v>20.749552037000001</v>
      </c>
      <c r="K41" s="123">
        <f>+G41/J41</f>
        <v>0.96917754967145453</v>
      </c>
      <c r="L41" s="85">
        <f>IF(VLOOKUP($B41,[2]Sheet1!$G:$BG,53,FALSE)=0,VLOOKUP($B41,[2]Sheet1!$G:$BG,29,FALSE),VLOOKUP($B41,[2]Sheet1!$G:$BG,53,FALSE))</f>
        <v>0.15</v>
      </c>
      <c r="M41" s="123">
        <f>+L41*12/G41</f>
        <v>8.9507707608155143E-2</v>
      </c>
      <c r="N41" s="94">
        <f>IFERROR(VLOOKUP($B41,[2]Sheet1!$G$3:$BD$294,32,FALSE)/100,"")</f>
        <v>-8.8931284427000001E-4</v>
      </c>
      <c r="O41" s="94">
        <f>IFERROR(VLOOKUP($B41,[2]Sheet1!$G$3:$BD$294,35,FALSE)/100,"")</f>
        <v>1.3098236775000001E-2</v>
      </c>
      <c r="P41" s="94">
        <f>IFERROR(VLOOKUP($B41,[2]Sheet1!$G$3:$BD$294,34,FALSE)/100,"")</f>
        <v>0.22948626137000003</v>
      </c>
      <c r="Q41" s="107"/>
    </row>
    <row r="42" spans="1:17" ht="24" customHeight="1" x14ac:dyDescent="0.3">
      <c r="B42" s="78" t="s">
        <v>68</v>
      </c>
      <c r="C42" s="79" t="s">
        <v>69</v>
      </c>
      <c r="D42" s="47" t="s">
        <v>25</v>
      </c>
      <c r="E42" s="80">
        <f>VLOOKUP($B42,[2]Sheet1!$G$3:$BD$294,8,FALSE)</f>
        <v>3663.7802078999998</v>
      </c>
      <c r="F42" s="80">
        <f>VLOOKUP($B42,[2]Sheet1!$G$3:$BD$294,11,FALSE)</f>
        <v>1945293.8112000001</v>
      </c>
      <c r="G42" s="81">
        <f>VLOOKUP($B42,[2]Sheet1!$G$3:$BD$294,14,FALSE)</f>
        <v>91.2</v>
      </c>
      <c r="H42" s="114">
        <v>90</v>
      </c>
      <c r="I42" s="83">
        <f>+H42/G42-1</f>
        <v>-1.3157894736842146E-2</v>
      </c>
      <c r="J42" s="81">
        <f>VLOOKUP($B42,[2]Sheet1!$G$3:$BD$294,25,FALSE)</f>
        <v>104.83047309</v>
      </c>
      <c r="K42" s="84">
        <f>+G42/J42</f>
        <v>0.86997604142930995</v>
      </c>
      <c r="L42" s="85">
        <f>IF(VLOOKUP($B42,[2]Sheet1!$G:$BG,53,FALSE)=0,VLOOKUP($B42,[2]Sheet1!$G:$BG,29,FALSE),VLOOKUP($B42,[2]Sheet1!$G:$BG,53,FALSE))</f>
        <v>0.7</v>
      </c>
      <c r="M42" s="84">
        <f>+L42*12/G42</f>
        <v>9.2105263157894718E-2</v>
      </c>
      <c r="N42" s="94">
        <f>IFERROR(VLOOKUP($B42,[2]Sheet1!$G$3:$BD$294,32,FALSE)/100,"")</f>
        <v>2.1510915420000002E-2</v>
      </c>
      <c r="O42" s="94">
        <f>IFERROR(VLOOKUP($B42,[2]Sheet1!$G$3:$BD$294,35,FALSE)/100,"")</f>
        <v>-6.9686411160999997E-3</v>
      </c>
      <c r="P42" s="94">
        <f>IFERROR(VLOOKUP($B42,[2]Sheet1!$G$3:$BD$294,34,FALSE)/100,"")</f>
        <v>0.40222237261999999</v>
      </c>
      <c r="Q42" s="107"/>
    </row>
    <row r="43" spans="1:17" ht="24.75" customHeight="1" x14ac:dyDescent="0.3">
      <c r="B43" s="45" t="s">
        <v>70</v>
      </c>
      <c r="C43" s="46" t="s">
        <v>71</v>
      </c>
      <c r="D43" s="47" t="s">
        <v>23</v>
      </c>
      <c r="E43" s="48">
        <f>VLOOKUP($B43,[2]Sheet1!$G$3:$BD$294,8,FALSE)</f>
        <v>4448.3313428000001</v>
      </c>
      <c r="F43" s="48">
        <f>VLOOKUP($B43,[2]Sheet1!$G$3:$BD$294,11,FALSE)</f>
        <v>1468119.7649999999</v>
      </c>
      <c r="G43" s="49">
        <f>VLOOKUP($B43,[2]Sheet1!$G$3:$BD$294,14,FALSE)</f>
        <v>105</v>
      </c>
      <c r="H43" s="114">
        <v>123.8835650642589</v>
      </c>
      <c r="I43" s="51">
        <f>+H43/G43-1</f>
        <v>0.17984347680246571</v>
      </c>
      <c r="J43" s="49">
        <f>VLOOKUP($B43,[2]Sheet1!$G$3:$BD$294,25,FALSE)</f>
        <v>117.31521649</v>
      </c>
      <c r="K43" s="52">
        <f>+G43/J43</f>
        <v>0.89502455982724327</v>
      </c>
      <c r="L43" s="85">
        <f>IF(VLOOKUP($B43,[2]Sheet1!$G:$BG,53,FALSE)=0,VLOOKUP($B43,[2]Sheet1!$G:$BG,29,FALSE),VLOOKUP($B43,[2]Sheet1!$G:$BG,53,FALSE))</f>
        <v>0.86</v>
      </c>
      <c r="M43" s="52">
        <f>+L43*12/G43</f>
        <v>9.8285714285714282E-2</v>
      </c>
      <c r="N43" s="94">
        <f>IFERROR(VLOOKUP($B43,[2]Sheet1!$G$3:$BD$294,32,FALSE)/100,"")</f>
        <v>1.8815400425999999E-2</v>
      </c>
      <c r="O43" s="94">
        <f>IFERROR(VLOOKUP($B43,[2]Sheet1!$G$3:$BD$294,35,FALSE)/100,"")</f>
        <v>5.9398352168999998E-3</v>
      </c>
      <c r="P43" s="94">
        <f>IFERROR(VLOOKUP($B43,[2]Sheet1!$G$3:$BD$294,34,FALSE)/100,"")</f>
        <v>0.25651737689999998</v>
      </c>
      <c r="Q43" s="107"/>
    </row>
    <row r="44" spans="1:17" ht="20.7" customHeight="1" x14ac:dyDescent="0.3">
      <c r="B44" s="78" t="s">
        <v>72</v>
      </c>
      <c r="C44" s="79" t="s">
        <v>73</v>
      </c>
      <c r="D44" s="47" t="s">
        <v>25</v>
      </c>
      <c r="E44" s="80">
        <f>VLOOKUP($B44,[2]Sheet1!$G$3:$BD$294,8,FALSE)</f>
        <v>6086.7727267</v>
      </c>
      <c r="F44" s="80">
        <f>VLOOKUP($B44,[2]Sheet1!$G$3:$BD$294,11,FALSE)</f>
        <v>3149817.2064</v>
      </c>
      <c r="G44" s="81">
        <f>VLOOKUP($B44,[2]Sheet1!$G$3:$BD$294,14,FALSE)</f>
        <v>109.26</v>
      </c>
      <c r="H44" s="114">
        <v>137.59553137615725</v>
      </c>
      <c r="I44" s="83">
        <f>+H44/G44-1</f>
        <v>0.25934039333843351</v>
      </c>
      <c r="J44" s="81">
        <f>VLOOKUP($B44,[2]Sheet1!$G$3:$BD$294,25,FALSE)</f>
        <v>117.98972164</v>
      </c>
      <c r="K44" s="84">
        <f>+G44/J44</f>
        <v>0.9260128635048791</v>
      </c>
      <c r="L44" s="85">
        <f>IF(VLOOKUP($B44,[2]Sheet1!$G:$BG,53,FALSE)=0,VLOOKUP($B44,[2]Sheet1!$G:$BG,29,FALSE),VLOOKUP($B44,[2]Sheet1!$G:$BG,53,FALSE))</f>
        <v>0.81</v>
      </c>
      <c r="M44" s="84">
        <f>+L44*12/G44</f>
        <v>8.8962108731466233E-2</v>
      </c>
      <c r="N44" s="94">
        <f>IFERROR(VLOOKUP($B44,[2]Sheet1!$G$3:$BD$294,32,FALSE)/100,"")</f>
        <v>1.9238042441000001E-2</v>
      </c>
      <c r="O44" s="94">
        <f>IFERROR(VLOOKUP($B44,[2]Sheet1!$G$3:$BD$294,35,FALSE)/100,"")</f>
        <v>9.5167698419000007E-3</v>
      </c>
      <c r="P44" s="94">
        <f>IFERROR(VLOOKUP($B44,[2]Sheet1!$G$3:$BD$294,34,FALSE)/100,"")</f>
        <v>0.27968903909000004</v>
      </c>
      <c r="Q44" s="107"/>
    </row>
    <row r="45" spans="1:17" ht="24" customHeight="1" x14ac:dyDescent="0.3">
      <c r="B45" s="3"/>
      <c r="C45" s="54"/>
      <c r="D45" s="55"/>
      <c r="E45" s="56"/>
      <c r="F45" s="56"/>
      <c r="G45" s="56"/>
      <c r="H45" s="57"/>
      <c r="I45" s="58"/>
      <c r="J45" s="56"/>
      <c r="K45" s="60"/>
      <c r="L45" s="61"/>
      <c r="M45" s="60"/>
      <c r="N45" s="60"/>
      <c r="O45" s="60"/>
      <c r="P45" s="60"/>
    </row>
    <row r="46" spans="1:17" ht="8.25" customHeight="1" x14ac:dyDescent="0.25">
      <c r="A46" s="63"/>
      <c r="B46" s="63"/>
      <c r="C46" s="63"/>
      <c r="D46" s="64"/>
      <c r="E46" s="65"/>
      <c r="F46" s="66"/>
      <c r="G46" s="65"/>
      <c r="H46" s="64"/>
      <c r="I46" s="67"/>
      <c r="J46" s="63"/>
      <c r="K46" s="63"/>
      <c r="L46" s="63"/>
      <c r="M46" s="63"/>
      <c r="N46" s="63"/>
      <c r="O46" s="63"/>
      <c r="P46" s="63"/>
    </row>
    <row r="47" spans="1:17" x14ac:dyDescent="0.25">
      <c r="A47" s="63"/>
      <c r="B47" s="23" t="s">
        <v>74</v>
      </c>
      <c r="C47" s="23"/>
      <c r="D47" s="68"/>
      <c r="E47" s="69"/>
      <c r="F47" s="70"/>
      <c r="G47" s="69"/>
      <c r="H47" s="68"/>
      <c r="I47" s="71"/>
      <c r="J47" s="23"/>
      <c r="K47" s="23"/>
      <c r="L47" s="23"/>
      <c r="M47" s="23"/>
      <c r="N47" s="23"/>
      <c r="O47" s="23"/>
      <c r="P47" s="23"/>
    </row>
    <row r="48" spans="1:17" ht="3.75" customHeight="1" thickBot="1" x14ac:dyDescent="0.3">
      <c r="A48" s="63"/>
      <c r="B48" s="25"/>
      <c r="C48" s="25"/>
      <c r="D48" s="24"/>
      <c r="E48" s="26"/>
      <c r="F48" s="27"/>
      <c r="G48" s="26"/>
      <c r="H48" s="24"/>
      <c r="I48" s="28"/>
      <c r="J48" s="25"/>
      <c r="K48" s="25"/>
      <c r="L48" s="25"/>
      <c r="M48" s="25"/>
      <c r="N48" s="25"/>
      <c r="O48" s="25"/>
      <c r="P48" s="25"/>
    </row>
    <row r="49" spans="1:17" ht="27" customHeight="1" thickBot="1" x14ac:dyDescent="0.35">
      <c r="B49" s="196" t="s">
        <v>1</v>
      </c>
      <c r="C49" s="197"/>
      <c r="D49" s="29" t="s">
        <v>2</v>
      </c>
      <c r="E49" s="30" t="s">
        <v>3</v>
      </c>
      <c r="F49" s="31" t="s">
        <v>4</v>
      </c>
      <c r="G49" s="32" t="s">
        <v>5</v>
      </c>
      <c r="H49" s="33" t="s">
        <v>6</v>
      </c>
      <c r="I49" s="34" t="s">
        <v>7</v>
      </c>
      <c r="J49" s="32" t="s">
        <v>27</v>
      </c>
      <c r="K49" s="32" t="s">
        <v>8</v>
      </c>
      <c r="L49" s="198" t="s">
        <v>9</v>
      </c>
      <c r="M49" s="199"/>
      <c r="N49" s="200" t="s">
        <v>10</v>
      </c>
      <c r="O49" s="199"/>
      <c r="P49" s="199"/>
    </row>
    <row r="50" spans="1:17" ht="13.8" thickBot="1" x14ac:dyDescent="0.35">
      <c r="B50" s="35" t="s">
        <v>11</v>
      </c>
      <c r="C50" s="36" t="s">
        <v>12</v>
      </c>
      <c r="D50" s="37"/>
      <c r="E50" s="38" t="s">
        <v>13</v>
      </c>
      <c r="F50" s="39" t="s">
        <v>14</v>
      </c>
      <c r="G50" s="40" t="s">
        <v>15</v>
      </c>
      <c r="H50" s="40" t="s">
        <v>15</v>
      </c>
      <c r="I50" s="41" t="s">
        <v>16</v>
      </c>
      <c r="J50" s="40" t="s">
        <v>17</v>
      </c>
      <c r="K50" s="40" t="s">
        <v>16</v>
      </c>
      <c r="L50" s="40" t="s">
        <v>18</v>
      </c>
      <c r="M50" s="42" t="s">
        <v>19</v>
      </c>
      <c r="N50" s="42" t="s">
        <v>20</v>
      </c>
      <c r="O50" s="42" t="s">
        <v>21</v>
      </c>
      <c r="P50" s="43" t="s">
        <v>22</v>
      </c>
    </row>
    <row r="51" spans="1:17" s="44" customFormat="1" ht="24.75" customHeight="1" x14ac:dyDescent="0.3">
      <c r="B51" s="45" t="s">
        <v>75</v>
      </c>
      <c r="C51" s="45" t="s">
        <v>76</v>
      </c>
      <c r="D51" s="111" t="s">
        <v>25</v>
      </c>
      <c r="E51" s="126">
        <f>VLOOKUP($B51,[2]Sheet1!$G$3:$BD$294,8,FALSE)</f>
        <v>3345.7208787</v>
      </c>
      <c r="F51" s="126">
        <f>VLOOKUP($B51,[2]Sheet1!$G$3:$BD$294,11,FALSE)</f>
        <v>1448546.8511000001</v>
      </c>
      <c r="G51" s="85">
        <f>VLOOKUP($B51,[2]Sheet1!$G$3:$BD$294,14,FALSE)</f>
        <v>85.15</v>
      </c>
      <c r="H51" s="85">
        <f t="shared" ref="H51:H62" si="6">J51</f>
        <v>92.653881721000005</v>
      </c>
      <c r="I51" s="94">
        <f t="shared" ref="I51:I62" si="7">H51/G51-1</f>
        <v>8.8125445930710589E-2</v>
      </c>
      <c r="J51" s="85">
        <f>VLOOKUP($B51,[2]Sheet1!$G$3:$BD$294,25,FALSE)</f>
        <v>92.653881721000005</v>
      </c>
      <c r="K51" s="94">
        <f t="shared" ref="K51:K62" si="8">+G51/J51</f>
        <v>0.91901168540789535</v>
      </c>
      <c r="L51" s="85">
        <f>IF(VLOOKUP($B51,[2]Sheet1!$G:$BG,53,FALSE)=0,VLOOKUP($B51,[2]Sheet1!$G:$BG,29,FALSE),VLOOKUP($B51,[2]Sheet1!$G:$BG,53,FALSE))</f>
        <v>0.88</v>
      </c>
      <c r="M51" s="94">
        <f t="shared" ref="M51:M62" si="9">+L51*12/G51</f>
        <v>0.12401644157369347</v>
      </c>
      <c r="N51" s="94">
        <f>IFERROR(VLOOKUP($B51,[2]Sheet1!$G$3:$BD$294,32,FALSE)/100,"")</f>
        <v>2.1300933287000001E-2</v>
      </c>
      <c r="O51" s="94">
        <f>IFERROR(VLOOKUP($B51,[2]Sheet1!$G$3:$BD$294,35,FALSE)/100,"")</f>
        <v>1.6595033428999997E-2</v>
      </c>
      <c r="P51" s="94">
        <f>IFERROR(VLOOKUP($B51,[2]Sheet1!$G$3:$BD$294,34,FALSE)/100,"")</f>
        <v>0.1926145437</v>
      </c>
    </row>
    <row r="52" spans="1:17" s="127" customFormat="1" ht="24.75" customHeight="1" x14ac:dyDescent="0.3">
      <c r="B52" s="78" t="s">
        <v>77</v>
      </c>
      <c r="C52" s="78" t="s">
        <v>78</v>
      </c>
      <c r="D52" s="108" t="s">
        <v>23</v>
      </c>
      <c r="E52" s="128">
        <f>VLOOKUP($B52,[2]Sheet1!$G$3:$BD$294,8,FALSE)</f>
        <v>1131.6714821</v>
      </c>
      <c r="F52" s="128">
        <f>VLOOKUP($B52,[2]Sheet1!$G$3:$BD$294,11,FALSE)</f>
        <v>625437.21967999998</v>
      </c>
      <c r="G52" s="129">
        <f>VLOOKUP($B52,[2]Sheet1!$G$3:$BD$294,14,FALSE)</f>
        <v>76.959999999999994</v>
      </c>
      <c r="H52" s="129">
        <f t="shared" si="6"/>
        <v>95.181196933999999</v>
      </c>
      <c r="I52" s="116">
        <f t="shared" si="7"/>
        <v>0.23676191442307704</v>
      </c>
      <c r="J52" s="129">
        <f>VLOOKUP($B52,[2]Sheet1!$G$3:$BD$294,25,FALSE)</f>
        <v>95.181196933999999</v>
      </c>
      <c r="K52" s="116">
        <f t="shared" si="8"/>
        <v>0.80856306160307223</v>
      </c>
      <c r="L52" s="85">
        <f>IF(VLOOKUP($B52,[2]Sheet1!$G:$BG,53,FALSE)=0,VLOOKUP($B52,[2]Sheet1!$G:$BG,29,FALSE),VLOOKUP($B52,[2]Sheet1!$G:$BG,53,FALSE))</f>
        <v>0.95</v>
      </c>
      <c r="M52" s="116">
        <f t="shared" si="9"/>
        <v>0.14812889812889812</v>
      </c>
      <c r="N52" s="94">
        <f>IFERROR(VLOOKUP($B52,[2]Sheet1!$G$3:$BD$294,32,FALSE)/100,"")</f>
        <v>6.8252400151000009E-2</v>
      </c>
      <c r="O52" s="94">
        <f>IFERROR(VLOOKUP($B52,[2]Sheet1!$G$3:$BD$294,35,FALSE)/100,"")</f>
        <v>2.0013253807999998E-2</v>
      </c>
      <c r="P52" s="94">
        <f>IFERROR(VLOOKUP($B52,[2]Sheet1!$G$3:$BD$294,34,FALSE)/100,"")</f>
        <v>0.24877319133</v>
      </c>
    </row>
    <row r="53" spans="1:17" s="127" customFormat="1" ht="26.25" customHeight="1" x14ac:dyDescent="0.25">
      <c r="A53" s="130"/>
      <c r="B53" s="78" t="s">
        <v>79</v>
      </c>
      <c r="C53" s="78" t="s">
        <v>80</v>
      </c>
      <c r="D53" s="108" t="s">
        <v>25</v>
      </c>
      <c r="E53" s="128">
        <f>VLOOKUP($B53,[2]Sheet1!$G$3:$BD$294,8,FALSE)</f>
        <v>3371.1011211999999</v>
      </c>
      <c r="F53" s="128">
        <f>VLOOKUP($B53,[2]Sheet1!$G$3:$BD$294,11,FALSE)</f>
        <v>1527625.9424999999</v>
      </c>
      <c r="G53" s="129">
        <f>VLOOKUP($B53,[2]Sheet1!$G$3:$BD$294,14,FALSE)</f>
        <v>99.08</v>
      </c>
      <c r="H53" s="129">
        <f t="shared" si="6"/>
        <v>98.401606400000006</v>
      </c>
      <c r="I53" s="116">
        <f t="shared" si="7"/>
        <v>-6.8469277351633773E-3</v>
      </c>
      <c r="J53" s="129">
        <f>VLOOKUP($B53,[2]Sheet1!$G$3:$BD$294,25,FALSE)</f>
        <v>98.401606400000006</v>
      </c>
      <c r="K53" s="116">
        <f t="shared" si="8"/>
        <v>1.0068941313543434</v>
      </c>
      <c r="L53" s="85">
        <f>IF(VLOOKUP($B53,[2]Sheet1!$G:$BG,53,FALSE)=0,VLOOKUP($B53,[2]Sheet1!$G:$BG,29,FALSE),VLOOKUP($B53,[2]Sheet1!$G:$BG,53,FALSE))</f>
        <v>1</v>
      </c>
      <c r="M53" s="116">
        <f t="shared" si="9"/>
        <v>0.12111425111021397</v>
      </c>
      <c r="N53" s="94">
        <f>IFERROR(VLOOKUP($B53,[2]Sheet1!$G$3:$BD$294,32,FALSE)/100,"")</f>
        <v>4.8510924963999995E-2</v>
      </c>
      <c r="O53" s="94">
        <f>IFERROR(VLOOKUP($B53,[2]Sheet1!$G$3:$BD$294,35,FALSE)/100,"")</f>
        <v>2.1338006390999999E-2</v>
      </c>
      <c r="P53" s="94">
        <f>IFERROR(VLOOKUP($B53,[2]Sheet1!$G$3:$BD$294,34,FALSE)/100,"")</f>
        <v>0.24425466539999999</v>
      </c>
      <c r="Q53" s="130"/>
    </row>
    <row r="54" spans="1:17" s="127" customFormat="1" ht="25.95" customHeight="1" x14ac:dyDescent="0.3">
      <c r="B54" s="78" t="s">
        <v>81</v>
      </c>
      <c r="C54" s="79" t="s">
        <v>82</v>
      </c>
      <c r="D54" s="108" t="s">
        <v>25</v>
      </c>
      <c r="E54" s="80">
        <f>VLOOKUP($B54,[2]Sheet1!$G$3:$BD$294,8,FALSE)</f>
        <v>15637.218416</v>
      </c>
      <c r="F54" s="80">
        <f>VLOOKUP($B54,[2]Sheet1!$G$3:$BD$294,11,FALSE)</f>
        <v>10124746.345000001</v>
      </c>
      <c r="G54" s="81">
        <f>VLOOKUP($B54,[2]Sheet1!$G$3:$BD$294,14,FALSE)</f>
        <v>106.28</v>
      </c>
      <c r="H54" s="81">
        <f t="shared" si="6"/>
        <v>102.25603206</v>
      </c>
      <c r="I54" s="84">
        <f t="shared" si="7"/>
        <v>-3.7861949002634621E-2</v>
      </c>
      <c r="J54" s="81">
        <f>VLOOKUP($B54,[2]Sheet1!$G$3:$BD$294,25,FALSE)</f>
        <v>102.25603206</v>
      </c>
      <c r="K54" s="84">
        <f t="shared" si="8"/>
        <v>1.0393518881863018</v>
      </c>
      <c r="L54" s="85">
        <f>IF(VLOOKUP($B54,[2]Sheet1!$G:$BG,53,FALSE)=0,VLOOKUP($B54,[2]Sheet1!$G:$BG,29,FALSE),VLOOKUP($B54,[2]Sheet1!$G:$BG,53,FALSE))</f>
        <v>1.3</v>
      </c>
      <c r="M54" s="116">
        <f t="shared" si="9"/>
        <v>0.14678208505833648</v>
      </c>
      <c r="N54" s="94">
        <f>IFERROR(VLOOKUP($B54,[2]Sheet1!$G$3:$BD$294,32,FALSE)/100,"")</f>
        <v>2.3312630014E-2</v>
      </c>
      <c r="O54" s="94">
        <f>IFERROR(VLOOKUP($B54,[2]Sheet1!$G$3:$BD$294,35,FALSE)/100,"")</f>
        <v>6.5907165116999998E-4</v>
      </c>
      <c r="P54" s="94">
        <f>IFERROR(VLOOKUP($B54,[2]Sheet1!$G$3:$BD$294,34,FALSE)/100,"")</f>
        <v>0.19638935947</v>
      </c>
    </row>
    <row r="55" spans="1:17" s="44" customFormat="1" ht="26.25" customHeight="1" x14ac:dyDescent="0.3">
      <c r="B55" s="45" t="s">
        <v>83</v>
      </c>
      <c r="C55" s="45" t="s">
        <v>84</v>
      </c>
      <c r="D55" s="108" t="s">
        <v>25</v>
      </c>
      <c r="E55" s="126">
        <f>VLOOKUP($B55,[2]Sheet1!$G$3:$BD$294,8,FALSE)</f>
        <v>10878.566846</v>
      </c>
      <c r="F55" s="126">
        <f>VLOOKUP($B55,[2]Sheet1!$G$3:$BD$294,11,FALSE)</f>
        <v>7331958.7101999996</v>
      </c>
      <c r="G55" s="85">
        <f>VLOOKUP($B55,[2]Sheet1!$G$3:$BD$294,14,FALSE)</f>
        <v>91.56</v>
      </c>
      <c r="H55" s="129">
        <f t="shared" si="6"/>
        <v>92.647830604000006</v>
      </c>
      <c r="I55" s="94">
        <f t="shared" si="7"/>
        <v>1.1881068195718658E-2</v>
      </c>
      <c r="J55" s="85">
        <f>VLOOKUP($B55,[2]Sheet1!$G$3:$BD$294,25,FALSE)</f>
        <v>92.647830604000006</v>
      </c>
      <c r="K55" s="94">
        <f t="shared" si="8"/>
        <v>0.98825843414888292</v>
      </c>
      <c r="L55" s="85">
        <f>IF(VLOOKUP($B55,[2]Sheet1!$G:$BG,53,FALSE)=0,VLOOKUP($B55,[2]Sheet1!$G:$BG,29,FALSE),VLOOKUP($B55,[2]Sheet1!$G:$BG,53,FALSE))</f>
        <v>0.7</v>
      </c>
      <c r="M55" s="94">
        <f t="shared" si="9"/>
        <v>9.1743119266055023E-2</v>
      </c>
      <c r="N55" s="94">
        <f>IFERROR(VLOOKUP($B55,[2]Sheet1!$G$3:$BD$294,32,FALSE)/100,"")</f>
        <v>1.4216328895000001E-2</v>
      </c>
      <c r="O55" s="94">
        <f>IFERROR(VLOOKUP($B55,[2]Sheet1!$G$3:$BD$294,35,FALSE)/100,"")</f>
        <v>1.9145146926999999E-2</v>
      </c>
      <c r="P55" s="94">
        <f>IFERROR(VLOOKUP($B55,[2]Sheet1!$G$3:$BD$294,34,FALSE)/100,"")</f>
        <v>0.15768185138999999</v>
      </c>
    </row>
    <row r="56" spans="1:17" s="101" customFormat="1" ht="26.25" customHeight="1" x14ac:dyDescent="0.3">
      <c r="B56" s="78" t="s">
        <v>85</v>
      </c>
      <c r="C56" s="79" t="s">
        <v>86</v>
      </c>
      <c r="D56" s="47" t="s">
        <v>25</v>
      </c>
      <c r="E56" s="80">
        <f>VLOOKUP($B56,[2]Sheet1!$G$3:$BD$294,8,FALSE)</f>
        <v>5679.2930115999998</v>
      </c>
      <c r="F56" s="80">
        <f>VLOOKUP($B56,[2]Sheet1!$G$3:$BD$294,11,FALSE)</f>
        <v>1783425.0356999999</v>
      </c>
      <c r="G56" s="81">
        <f>VLOOKUP($B56,[2]Sheet1!$G$3:$BD$294,14,FALSE)</f>
        <v>8.82</v>
      </c>
      <c r="H56" s="81">
        <f t="shared" si="6"/>
        <v>8.7985340437000001</v>
      </c>
      <c r="I56" s="84">
        <f t="shared" si="7"/>
        <v>-2.4337818934240252E-3</v>
      </c>
      <c r="J56" s="81">
        <f>VLOOKUP($B56,[2]Sheet1!$G$3:$BD$294,25,FALSE)</f>
        <v>8.7985340437000001</v>
      </c>
      <c r="K56" s="84">
        <f t="shared" si="8"/>
        <v>1.0024397196389063</v>
      </c>
      <c r="L56" s="85">
        <f>IF(VLOOKUP($B56,[2]Sheet1!$G:$BG,53,FALSE)=0,VLOOKUP($B56,[2]Sheet1!$G:$BG,29,FALSE),VLOOKUP($B56,[2]Sheet1!$G:$BG,53,FALSE))</f>
        <v>0.09</v>
      </c>
      <c r="M56" s="116">
        <f t="shared" si="9"/>
        <v>0.12244897959183675</v>
      </c>
      <c r="N56" s="94">
        <f>IFERROR(VLOOKUP($B56,[2]Sheet1!$G$3:$BD$294,32,FALSE)/100,"")</f>
        <v>3.1369457186999995E-2</v>
      </c>
      <c r="O56" s="94">
        <f>IFERROR(VLOOKUP($B56,[2]Sheet1!$G$3:$BD$294,35,FALSE)/100,"")</f>
        <v>1.1467889908E-2</v>
      </c>
      <c r="P56" s="94">
        <f>IFERROR(VLOOKUP($B56,[2]Sheet1!$G$3:$BD$294,34,FALSE)/100,"")</f>
        <v>0.20319236759999998</v>
      </c>
    </row>
    <row r="57" spans="1:17" s="44" customFormat="1" ht="23.25" customHeight="1" x14ac:dyDescent="0.3">
      <c r="B57" s="45" t="s">
        <v>87</v>
      </c>
      <c r="C57" s="45" t="s">
        <v>88</v>
      </c>
      <c r="D57" s="47" t="s">
        <v>25</v>
      </c>
      <c r="E57" s="126">
        <f>VLOOKUP($B57,[2]Sheet1!$G$3:$BD$294,8,FALSE)</f>
        <v>4019.9614886999998</v>
      </c>
      <c r="F57" s="126">
        <f>VLOOKUP($B57,[2]Sheet1!$G$3:$BD$294,11,FALSE)</f>
        <v>1538782.9775</v>
      </c>
      <c r="G57" s="85">
        <f>VLOOKUP($B57,[2]Sheet1!$G$3:$BD$294,14,FALSE)</f>
        <v>90.73</v>
      </c>
      <c r="H57" s="85">
        <f t="shared" si="6"/>
        <v>95.038331792999998</v>
      </c>
      <c r="I57" s="94">
        <f t="shared" si="7"/>
        <v>4.7485195558249593E-2</v>
      </c>
      <c r="J57" s="85">
        <f>VLOOKUP($B57,[2]Sheet1!$G$3:$BD$294,25,FALSE)</f>
        <v>95.038331792999998</v>
      </c>
      <c r="K57" s="94">
        <f t="shared" si="8"/>
        <v>0.95466743037552637</v>
      </c>
      <c r="L57" s="85">
        <f>IF(VLOOKUP($B57,[2]Sheet1!$G:$BG,53,FALSE)=0,VLOOKUP($B57,[2]Sheet1!$G:$BG,29,FALSE),VLOOKUP($B57,[2]Sheet1!$G:$BG,53,FALSE))</f>
        <v>1</v>
      </c>
      <c r="M57" s="94">
        <f t="shared" si="9"/>
        <v>0.13226055328998126</v>
      </c>
      <c r="N57" s="94">
        <f>IFERROR(VLOOKUP($B57,[2]Sheet1!$G$3:$BD$294,32,FALSE)/100,"")</f>
        <v>4.0929464176000005E-2</v>
      </c>
      <c r="O57" s="94">
        <f>IFERROR(VLOOKUP($B57,[2]Sheet1!$G$3:$BD$294,35,FALSE)/100,"")</f>
        <v>2.0395934353000002E-3</v>
      </c>
      <c r="P57" s="94">
        <f>IFERROR(VLOOKUP($B57,[2]Sheet1!$G$3:$BD$294,34,FALSE)/100,"")</f>
        <v>0.35659039355</v>
      </c>
    </row>
    <row r="58" spans="1:17" s="44" customFormat="1" ht="23.25" customHeight="1" x14ac:dyDescent="0.3">
      <c r="B58" s="45" t="s">
        <v>89</v>
      </c>
      <c r="C58" s="45" t="s">
        <v>90</v>
      </c>
      <c r="D58" s="111" t="s">
        <v>25</v>
      </c>
      <c r="E58" s="126">
        <f>VLOOKUP($B58,[2]Sheet1!$G$3:$BD$294,8,FALSE)</f>
        <v>14153.755106000001</v>
      </c>
      <c r="F58" s="126">
        <f>VLOOKUP($B58,[2]Sheet1!$G$3:$BD$294,11,FALSE)</f>
        <v>4367957.8492000001</v>
      </c>
      <c r="G58" s="85">
        <f>VLOOKUP($B58,[2]Sheet1!$G$3:$BD$294,14,FALSE)</f>
        <v>9.49</v>
      </c>
      <c r="H58" s="85">
        <f t="shared" si="6"/>
        <v>9.4236100570999994</v>
      </c>
      <c r="I58" s="94">
        <f t="shared" si="7"/>
        <v>-6.9957790200211312E-3</v>
      </c>
      <c r="J58" s="85">
        <f>VLOOKUP($B58,[2]Sheet1!$G$3:$BD$294,25,FALSE)</f>
        <v>9.4236100570999994</v>
      </c>
      <c r="K58" s="94">
        <f t="shared" si="8"/>
        <v>1.0070450647360967</v>
      </c>
      <c r="L58" s="85">
        <f>IF(VLOOKUP($B58,[2]Sheet1!$G:$BG,53,FALSE)=0,VLOOKUP($B58,[2]Sheet1!$G:$BG,29,FALSE),VLOOKUP($B58,[2]Sheet1!$G:$BG,53,FALSE))</f>
        <v>0.1</v>
      </c>
      <c r="M58" s="94">
        <f t="shared" si="9"/>
        <v>0.12644889357218125</v>
      </c>
      <c r="N58" s="94">
        <f>IFERROR(VLOOKUP($B58,[2]Sheet1!$G$3:$BD$294,32,FALSE)/100,"")</f>
        <v>-9.8649364462999995E-4</v>
      </c>
      <c r="O58" s="94">
        <f>IFERROR(VLOOKUP($B58,[2]Sheet1!$G$3:$BD$294,35,FALSE)/100,"")</f>
        <v>5.2966101721000003E-3</v>
      </c>
      <c r="P58" s="94">
        <f>IFERROR(VLOOKUP($B58,[2]Sheet1!$G$3:$BD$294,34,FALSE)/100,"")</f>
        <v>0.17553245599</v>
      </c>
    </row>
    <row r="59" spans="1:17" s="44" customFormat="1" ht="26.1" customHeight="1" x14ac:dyDescent="0.3">
      <c r="B59" s="45" t="s">
        <v>91</v>
      </c>
      <c r="C59" s="45" t="s">
        <v>92</v>
      </c>
      <c r="D59" s="108" t="s">
        <v>25</v>
      </c>
      <c r="E59" s="126">
        <f>VLOOKUP($B59,[2]Sheet1!$G$3:$BD$294,8,FALSE)</f>
        <v>3953.8614296999999</v>
      </c>
      <c r="F59" s="126">
        <f>VLOOKUP($B59,[2]Sheet1!$G$3:$BD$294,11,FALSE)</f>
        <v>1420568.9663</v>
      </c>
      <c r="G59" s="85">
        <f>VLOOKUP($B59,[2]Sheet1!$G$3:$BD$294,14,FALSE)</f>
        <v>87.15</v>
      </c>
      <c r="H59" s="129">
        <f t="shared" si="6"/>
        <v>93.606955749999997</v>
      </c>
      <c r="I59" s="94">
        <f t="shared" si="7"/>
        <v>7.4090140562248941E-2</v>
      </c>
      <c r="J59" s="85">
        <f>VLOOKUP($B59,[2]Sheet1!$G$3:$BD$294,25,FALSE)</f>
        <v>93.606955749999997</v>
      </c>
      <c r="K59" s="94">
        <f t="shared" si="8"/>
        <v>0.93102055612998613</v>
      </c>
      <c r="L59" s="85">
        <f>IF(VLOOKUP($B59,[2]Sheet1!$G:$BG,53,FALSE)=0,VLOOKUP($B59,[2]Sheet1!$G:$BG,29,FALSE),VLOOKUP($B59,[2]Sheet1!$G:$BG,53,FALSE))</f>
        <v>0.8</v>
      </c>
      <c r="M59" s="94">
        <f t="shared" si="9"/>
        <v>0.11015490533562823</v>
      </c>
      <c r="N59" s="94">
        <f>IFERROR(VLOOKUP($B59,[2]Sheet1!$G$3:$BD$294,32,FALSE)/100,"")</f>
        <v>6.4058563166000004E-2</v>
      </c>
      <c r="O59" s="94">
        <f>IFERROR(VLOOKUP($B59,[2]Sheet1!$G$3:$BD$294,35,FALSE)/100,"")</f>
        <v>4.3974058626000002E-3</v>
      </c>
      <c r="P59" s="94">
        <f>IFERROR(VLOOKUP($B59,[2]Sheet1!$G$3:$BD$294,34,FALSE)/100,"")</f>
        <v>0.25000041487000002</v>
      </c>
    </row>
    <row r="60" spans="1:17" s="44" customFormat="1" ht="25.95" customHeight="1" x14ac:dyDescent="0.3">
      <c r="B60" s="45" t="s">
        <v>93</v>
      </c>
      <c r="C60" s="45" t="s">
        <v>94</v>
      </c>
      <c r="D60" s="108" t="s">
        <v>23</v>
      </c>
      <c r="E60" s="126">
        <f>VLOOKUP($B60,[2]Sheet1!$G$3:$BD$294,8,FALSE)</f>
        <v>2866.8929214999998</v>
      </c>
      <c r="F60" s="126">
        <f>VLOOKUP($B60,[2]Sheet1!$G$3:$BD$294,11,FALSE)</f>
        <v>2174561.2960000001</v>
      </c>
      <c r="G60" s="85">
        <f>VLOOKUP($B60,[2]Sheet1!$G$3:$BD$294,14,FALSE)</f>
        <v>82.24</v>
      </c>
      <c r="H60" s="129">
        <f t="shared" si="6"/>
        <v>88.958189774000004</v>
      </c>
      <c r="I60" s="94">
        <f t="shared" si="7"/>
        <v>8.169005075389113E-2</v>
      </c>
      <c r="J60" s="85">
        <f>VLOOKUP($B60,[2]Sheet1!$G$3:$BD$294,25,FALSE)</f>
        <v>88.958189774000004</v>
      </c>
      <c r="K60" s="94">
        <f t="shared" si="8"/>
        <v>0.92447924366415613</v>
      </c>
      <c r="L60" s="85">
        <f>IF(VLOOKUP($B60,[2]Sheet1!$G:$BG,53,FALSE)=0,VLOOKUP($B60,[2]Sheet1!$G:$BG,29,FALSE),VLOOKUP($B60,[2]Sheet1!$G:$BG,53,FALSE))</f>
        <v>0.81</v>
      </c>
      <c r="M60" s="94">
        <f t="shared" si="9"/>
        <v>0.11819066147859923</v>
      </c>
      <c r="N60" s="94">
        <f>IFERROR(VLOOKUP($B60,[2]Sheet1!$G$3:$BD$294,32,FALSE)/100,"")</f>
        <v>2.4812298925E-2</v>
      </c>
      <c r="O60" s="94">
        <f>IFERROR(VLOOKUP($B60,[2]Sheet1!$G$3:$BD$294,35,FALSE)/100,"")</f>
        <v>1.2938025428999999E-2</v>
      </c>
      <c r="P60" s="94">
        <f>IFERROR(VLOOKUP($B60,[2]Sheet1!$G$3:$BD$294,34,FALSE)/100,"")</f>
        <v>0.31233248744000003</v>
      </c>
    </row>
    <row r="61" spans="1:17" s="101" customFormat="1" ht="25.95" customHeight="1" x14ac:dyDescent="0.3">
      <c r="A61" s="124"/>
      <c r="B61" s="78" t="s">
        <v>95</v>
      </c>
      <c r="C61" s="79" t="s">
        <v>96</v>
      </c>
      <c r="D61" s="47" t="s">
        <v>25</v>
      </c>
      <c r="E61" s="80">
        <f>VLOOKUP($B61,[2]Sheet1!$G$3:$BD$294,8,FALSE)</f>
        <v>5007.4885462000002</v>
      </c>
      <c r="F61" s="80">
        <f>VLOOKUP($B61,[2]Sheet1!$G$3:$BD$294,11,FALSE)</f>
        <v>1424487.5482999999</v>
      </c>
      <c r="G61" s="81">
        <f>VLOOKUP($B61,[2]Sheet1!$G$3:$BD$294,14,FALSE)</f>
        <v>9.75</v>
      </c>
      <c r="H61" s="81">
        <f t="shared" si="6"/>
        <v>9.8173645441000001</v>
      </c>
      <c r="I61" s="84">
        <f t="shared" si="7"/>
        <v>6.9091840102564195E-3</v>
      </c>
      <c r="J61" s="81">
        <f>VLOOKUP($B61,[2]Sheet1!$G$3:$BD$294,25,FALSE)</f>
        <v>9.8173645441000001</v>
      </c>
      <c r="K61" s="84">
        <f t="shared" si="8"/>
        <v>0.99313822525409989</v>
      </c>
      <c r="L61" s="85">
        <f>IF(VLOOKUP($B61,[2]Sheet1!$G:$BG,53,FALSE)=0,VLOOKUP($B61,[2]Sheet1!$G:$BG,29,FALSE),VLOOKUP($B61,[2]Sheet1!$G:$BG,53,FALSE))</f>
        <v>0.13</v>
      </c>
      <c r="M61" s="116">
        <f t="shared" si="9"/>
        <v>0.16</v>
      </c>
      <c r="N61" s="94">
        <f>IFERROR(VLOOKUP($B61,[2]Sheet1!$G$3:$BD$294,32,FALSE)/100,"")</f>
        <v>2.9292831263000002E-2</v>
      </c>
      <c r="O61" s="94">
        <f>IFERROR(VLOOKUP($B61,[2]Sheet1!$G$3:$BD$294,35,FALSE)/100,"")</f>
        <v>5.2096826165999996E-3</v>
      </c>
      <c r="P61" s="94">
        <f>IFERROR(VLOOKUP($B61,[2]Sheet1!$G$3:$BD$294,34,FALSE)/100,"")</f>
        <v>0.26233083748999997</v>
      </c>
      <c r="Q61" s="124"/>
    </row>
    <row r="62" spans="1:17" s="44" customFormat="1" ht="24" customHeight="1" x14ac:dyDescent="0.3">
      <c r="B62" s="88" t="s">
        <v>97</v>
      </c>
      <c r="C62" s="88" t="s">
        <v>98</v>
      </c>
      <c r="D62" s="103" t="s">
        <v>25</v>
      </c>
      <c r="E62" s="126">
        <f>VLOOKUP($B62,[2]Sheet1!$G$3:$BD$294,8,FALSE)</f>
        <v>1975.9453146000001</v>
      </c>
      <c r="F62" s="126">
        <f>VLOOKUP($B62,[2]Sheet1!$G$3:$BD$294,11,FALSE)</f>
        <v>730930.36799000006</v>
      </c>
      <c r="G62" s="85">
        <f>VLOOKUP($B62,[2]Sheet1!$G$3:$BD$294,14,FALSE)</f>
        <v>84</v>
      </c>
      <c r="H62" s="129">
        <f t="shared" si="6"/>
        <v>89.258732820999995</v>
      </c>
      <c r="I62" s="94">
        <f t="shared" si="7"/>
        <v>6.2603962154761827E-2</v>
      </c>
      <c r="J62" s="85">
        <f>VLOOKUP($B62,[2]Sheet1!$G$3:$BD$294,25,FALSE)</f>
        <v>89.258732820999995</v>
      </c>
      <c r="K62" s="110">
        <f t="shared" si="8"/>
        <v>0.94108438855449705</v>
      </c>
      <c r="L62" s="85">
        <f>IF(VLOOKUP($B62,[2]Sheet1!$G:$BG,53,FALSE)=0,VLOOKUP($B62,[2]Sheet1!$G:$BG,29,FALSE),VLOOKUP($B62,[2]Sheet1!$G:$BG,53,FALSE))</f>
        <v>0.88</v>
      </c>
      <c r="M62" s="110">
        <f t="shared" si="9"/>
        <v>0.12571428571428572</v>
      </c>
      <c r="N62" s="94">
        <f>IFERROR(VLOOKUP($B62,[2]Sheet1!$G$3:$BD$294,32,FALSE)/100,"")</f>
        <v>3.9172159216999999E-2</v>
      </c>
      <c r="O62" s="94">
        <f>IFERROR(VLOOKUP($B62,[2]Sheet1!$G$3:$BD$294,35,FALSE)/100,"")</f>
        <v>2.3142509134999999E-2</v>
      </c>
      <c r="P62" s="94">
        <f>IFERROR(VLOOKUP($B62,[2]Sheet1!$G$3:$BD$294,34,FALSE)/100,"")</f>
        <v>0.34204978177000001</v>
      </c>
    </row>
    <row r="63" spans="1:17" s="44" customFormat="1" ht="26.25" customHeight="1" x14ac:dyDescent="0.3">
      <c r="A63" s="1"/>
      <c r="B63" s="3"/>
      <c r="C63" s="54"/>
      <c r="D63" s="55"/>
      <c r="E63" s="56"/>
      <c r="F63" s="56"/>
      <c r="G63" s="56"/>
      <c r="H63" s="57"/>
      <c r="I63" s="58"/>
      <c r="J63" s="59"/>
      <c r="K63" s="60"/>
      <c r="L63" s="61"/>
      <c r="M63" s="60"/>
      <c r="N63" s="60"/>
      <c r="O63" s="60"/>
      <c r="P63" s="60"/>
    </row>
    <row r="64" spans="1:17" ht="8.25" customHeight="1" x14ac:dyDescent="0.25">
      <c r="A64" s="63"/>
      <c r="B64" s="63"/>
      <c r="C64" s="63"/>
      <c r="D64" s="64"/>
      <c r="E64" s="65"/>
      <c r="F64" s="66"/>
      <c r="G64" s="65"/>
      <c r="H64" s="64"/>
      <c r="I64" s="67"/>
      <c r="J64" s="63"/>
      <c r="K64" s="63"/>
      <c r="L64" s="63"/>
      <c r="M64" s="63"/>
      <c r="N64" s="63"/>
      <c r="O64" s="63"/>
      <c r="P64" s="63"/>
    </row>
    <row r="65" spans="1:17" ht="15" customHeight="1" x14ac:dyDescent="0.3">
      <c r="B65" s="23" t="s">
        <v>99</v>
      </c>
      <c r="C65" s="23"/>
      <c r="D65" s="68"/>
      <c r="E65" s="69"/>
      <c r="F65" s="70"/>
      <c r="G65" s="69"/>
      <c r="H65" s="68"/>
      <c r="I65" s="71"/>
      <c r="J65" s="23"/>
      <c r="K65" s="23"/>
      <c r="L65" s="23"/>
      <c r="M65" s="23"/>
      <c r="N65" s="23"/>
      <c r="O65" s="23"/>
      <c r="P65" s="23"/>
      <c r="Q65" s="131"/>
    </row>
    <row r="66" spans="1:17" ht="3.75" customHeight="1" thickBot="1" x14ac:dyDescent="0.35">
      <c r="B66" s="25"/>
      <c r="C66" s="25"/>
      <c r="D66" s="24"/>
      <c r="E66" s="26"/>
      <c r="F66" s="27"/>
      <c r="G66" s="26"/>
      <c r="H66" s="24"/>
      <c r="I66" s="28"/>
      <c r="J66" s="25"/>
      <c r="K66" s="25"/>
      <c r="L66" s="25"/>
      <c r="M66" s="25"/>
      <c r="N66" s="25"/>
      <c r="O66" s="25"/>
      <c r="P66" s="25"/>
      <c r="Q66" s="131"/>
    </row>
    <row r="67" spans="1:17" ht="27" customHeight="1" thickBot="1" x14ac:dyDescent="0.35">
      <c r="B67" s="196" t="s">
        <v>1</v>
      </c>
      <c r="C67" s="197"/>
      <c r="D67" s="29" t="s">
        <v>2</v>
      </c>
      <c r="E67" s="30" t="s">
        <v>3</v>
      </c>
      <c r="F67" s="31" t="s">
        <v>4</v>
      </c>
      <c r="G67" s="32" t="s">
        <v>5</v>
      </c>
      <c r="H67" s="33" t="s">
        <v>6</v>
      </c>
      <c r="I67" s="34" t="s">
        <v>7</v>
      </c>
      <c r="J67" s="32" t="s">
        <v>27</v>
      </c>
      <c r="K67" s="32" t="s">
        <v>8</v>
      </c>
      <c r="L67" s="198" t="s">
        <v>9</v>
      </c>
      <c r="M67" s="199"/>
      <c r="N67" s="200" t="s">
        <v>10</v>
      </c>
      <c r="O67" s="199"/>
      <c r="P67" s="199"/>
    </row>
    <row r="68" spans="1:17" ht="13.95" customHeight="1" thickBot="1" x14ac:dyDescent="0.35">
      <c r="B68" s="35" t="s">
        <v>11</v>
      </c>
      <c r="C68" s="36" t="s">
        <v>12</v>
      </c>
      <c r="D68" s="37"/>
      <c r="E68" s="38" t="s">
        <v>13</v>
      </c>
      <c r="F68" s="39" t="s">
        <v>14</v>
      </c>
      <c r="G68" s="40" t="s">
        <v>15</v>
      </c>
      <c r="H68" s="40" t="s">
        <v>15</v>
      </c>
      <c r="I68" s="41" t="s">
        <v>16</v>
      </c>
      <c r="J68" s="40" t="s">
        <v>17</v>
      </c>
      <c r="K68" s="40" t="s">
        <v>16</v>
      </c>
      <c r="L68" s="40" t="s">
        <v>18</v>
      </c>
      <c r="M68" s="42" t="s">
        <v>19</v>
      </c>
      <c r="N68" s="42" t="s">
        <v>20</v>
      </c>
      <c r="O68" s="42" t="s">
        <v>21</v>
      </c>
      <c r="P68" s="43" t="s">
        <v>22</v>
      </c>
    </row>
    <row r="69" spans="1:17" s="44" customFormat="1" ht="26.25" customHeight="1" x14ac:dyDescent="0.3">
      <c r="B69" s="88" t="s">
        <v>100</v>
      </c>
      <c r="C69" s="89" t="s">
        <v>101</v>
      </c>
      <c r="D69" s="99" t="s">
        <v>23</v>
      </c>
      <c r="E69" s="48">
        <f>VLOOKUP($B69,[2]Sheet1!$G$3:$BD$500,8,FALSE)</f>
        <v>888.97214130999998</v>
      </c>
      <c r="F69" s="48">
        <f>VLOOKUP($B69,[2]Sheet1!$G$3:$BD$500,11,FALSE)</f>
        <v>592029.28599999996</v>
      </c>
      <c r="G69" s="49">
        <f>VLOOKUP($B69,[2]Sheet1!$G$3:$BD$500,14,FALSE)</f>
        <v>84.4</v>
      </c>
      <c r="H69" s="50" t="s">
        <v>24</v>
      </c>
      <c r="I69" s="50" t="s">
        <v>24</v>
      </c>
      <c r="J69" s="49">
        <f>VLOOKUP($B69,[2]Sheet1!$G$3:$BD$500,25,FALSE)</f>
        <v>93.317682013999999</v>
      </c>
      <c r="K69" s="110">
        <f t="shared" ref="K69:K72" si="10">+G69/J69</f>
        <v>0.90443738183871614</v>
      </c>
      <c r="L69" s="85">
        <f>IF(VLOOKUP($B69,[2]Sheet1!$G:$BG,53,FALSE)=0,VLOOKUP($B69,[2]Sheet1!$G:$BG,29,FALSE),VLOOKUP($B69,[2]Sheet1!$G:$BG,53,FALSE))</f>
        <v>0.8</v>
      </c>
      <c r="M69" s="92">
        <f>+L69*12/G69</f>
        <v>0.11374407582938389</v>
      </c>
      <c r="N69" s="94">
        <f>IFERROR(VLOOKUP($B69,[2]Sheet1!$G$3:$BD$500,32,FALSE)/100,"")</f>
        <v>9.7485422248000005E-3</v>
      </c>
      <c r="O69" s="94">
        <f>IFERROR(VLOOKUP($B69,[2]Sheet1!$G$3:$BD$500,35,FALSE)/100,"")</f>
        <v>-2.2016222479000001E-2</v>
      </c>
      <c r="P69" s="94">
        <f>IFERROR(VLOOKUP($B69,[2]Sheet1!$G$3:$BD$500,34,FALSE)/100,"")</f>
        <v>0.36389865598999999</v>
      </c>
    </row>
    <row r="70" spans="1:17" s="44" customFormat="1" ht="26.25" customHeight="1" x14ac:dyDescent="0.3">
      <c r="B70" s="45" t="s">
        <v>102</v>
      </c>
      <c r="C70" s="46" t="s">
        <v>103</v>
      </c>
      <c r="D70" s="132" t="s">
        <v>25</v>
      </c>
      <c r="E70" s="48">
        <f>VLOOKUP($B70,[2]Sheet1!$G$3:$BD$500,8,FALSE)</f>
        <v>2673.2994889000001</v>
      </c>
      <c r="F70" s="48">
        <f>VLOOKUP($B70,[2]Sheet1!$G$3:$BD$500,11,FALSE)</f>
        <v>1219131.3356999999</v>
      </c>
      <c r="G70" s="49">
        <f>VLOOKUP($B70,[2]Sheet1!$G$3:$BD$500,14,FALSE)</f>
        <v>8.33</v>
      </c>
      <c r="H70" s="133" t="s">
        <v>24</v>
      </c>
      <c r="I70" s="133" t="s">
        <v>24</v>
      </c>
      <c r="J70" s="49">
        <f>VLOOKUP($B70,[2]Sheet1!$G$3:$BD$500,25,FALSE)</f>
        <v>9.9124025114999998</v>
      </c>
      <c r="K70" s="94">
        <f t="shared" si="10"/>
        <v>0.84036135440785875</v>
      </c>
      <c r="L70" s="85">
        <f>IF(VLOOKUP($B70,[2]Sheet1!$G:$BG,53,FALSE)=0,VLOOKUP($B70,[2]Sheet1!$G:$BG,29,FALSE),VLOOKUP($B70,[2]Sheet1!$G:$BG,53,FALSE))</f>
        <v>0.09</v>
      </c>
      <c r="M70" s="52">
        <f>+L70*12/G70</f>
        <v>0.12965186074429771</v>
      </c>
      <c r="N70" s="94">
        <f>IFERROR(VLOOKUP($B70,[2]Sheet1!$G$3:$BD$500,32,FALSE)/100,"")</f>
        <v>3.1929347826000001E-2</v>
      </c>
      <c r="O70" s="94">
        <f>IFERROR(VLOOKUP($B70,[2]Sheet1!$G$3:$BD$500,35,FALSE)/100,"")</f>
        <v>8.4483207484000004E-3</v>
      </c>
      <c r="P70" s="94">
        <f>IFERROR(VLOOKUP($B70,[2]Sheet1!$G$3:$BD$500,34,FALSE)/100,"")</f>
        <v>0.33485331981999999</v>
      </c>
    </row>
    <row r="71" spans="1:17" s="44" customFormat="1" ht="22.95" customHeight="1" x14ac:dyDescent="0.3">
      <c r="B71" s="45" t="s">
        <v>104</v>
      </c>
      <c r="C71" s="46" t="s">
        <v>105</v>
      </c>
      <c r="D71" s="47" t="s">
        <v>25</v>
      </c>
      <c r="E71" s="48">
        <f>VLOOKUP($B71,[2]Sheet1!$G$3:$BD$500,8,FALSE)</f>
        <v>1724.9267849</v>
      </c>
      <c r="F71" s="48">
        <f>VLOOKUP($B71,[2]Sheet1!$G$3:$BD$500,11,FALSE)</f>
        <v>1490189.2664999999</v>
      </c>
      <c r="G71" s="49">
        <f>VLOOKUP($B71,[2]Sheet1!$G$3:$BD$500,14,FALSE)</f>
        <v>6.59</v>
      </c>
      <c r="H71" s="50" t="s">
        <v>24</v>
      </c>
      <c r="I71" s="50" t="s">
        <v>24</v>
      </c>
      <c r="J71" s="49">
        <f>VLOOKUP($B71,[2]Sheet1!$G$3:$BD$500,25,FALSE)</f>
        <v>7.8160287381</v>
      </c>
      <c r="K71" s="94">
        <f t="shared" si="10"/>
        <v>0.84313917218297796</v>
      </c>
      <c r="L71" s="85">
        <f>IF(VLOOKUP($B71,[2]Sheet1!$G:$BG,53,FALSE)=0,VLOOKUP($B71,[2]Sheet1!$G:$BG,29,FALSE),VLOOKUP($B71,[2]Sheet1!$G:$BG,53,FALSE))</f>
        <v>5.6000000000000001E-2</v>
      </c>
      <c r="M71" s="52">
        <f>+L71*12/G71</f>
        <v>0.10197268588770866</v>
      </c>
      <c r="N71" s="94">
        <f>IFERROR(VLOOKUP($B71,[2]Sheet1!$G$3:$BD$500,32,FALSE)/100,"")</f>
        <v>4.3349496780000003E-2</v>
      </c>
      <c r="O71" s="94">
        <f>IFERROR(VLOOKUP($B71,[2]Sheet1!$G$3:$BD$500,35,FALSE)/100,"")</f>
        <v>2.433830241E-3</v>
      </c>
      <c r="P71" s="94">
        <f>IFERROR(VLOOKUP($B71,[2]Sheet1!$G$3:$BD$500,34,FALSE)/100,"")</f>
        <v>0.38014671796999999</v>
      </c>
    </row>
    <row r="72" spans="1:17" s="44" customFormat="1" ht="22.95" customHeight="1" x14ac:dyDescent="0.3">
      <c r="B72" s="45" t="s">
        <v>106</v>
      </c>
      <c r="C72" s="45" t="s">
        <v>107</v>
      </c>
      <c r="D72" s="108" t="s">
        <v>23</v>
      </c>
      <c r="E72" s="48">
        <f>VLOOKUP($B72,[2]Sheet1!$G$3:$BD$500,8,FALSE)</f>
        <v>1094.7951716</v>
      </c>
      <c r="F72" s="48">
        <f>VLOOKUP($B72,[2]Sheet1!$G$3:$BD$500,11,FALSE)</f>
        <v>290990.38079999998</v>
      </c>
      <c r="G72" s="49">
        <f>VLOOKUP($B72,[2]Sheet1!$G$3:$BD$500,14,FALSE)</f>
        <v>6.72</v>
      </c>
      <c r="H72" s="50" t="s">
        <v>24</v>
      </c>
      <c r="I72" s="50" t="s">
        <v>24</v>
      </c>
      <c r="J72" s="49">
        <f>VLOOKUP($B72,[2]Sheet1!$G$3:$BD$500,25,FALSE)</f>
        <v>8.1130018122000003</v>
      </c>
      <c r="K72" s="94">
        <f t="shared" si="10"/>
        <v>0.82830007382652604</v>
      </c>
      <c r="L72" s="85">
        <f>IF(VLOOKUP($B72,[2]Sheet1!$G:$BG,53,FALSE)=0,VLOOKUP($B72,[2]Sheet1!$G:$BG,29,FALSE),VLOOKUP($B72,[2]Sheet1!$G:$BG,53,FALSE))</f>
        <v>7.0000000000000007E-2</v>
      </c>
      <c r="M72" s="52">
        <f>+L72*12/G72</f>
        <v>0.12500000000000003</v>
      </c>
      <c r="N72" s="94">
        <f>IFERROR(VLOOKUP($B72,[2]Sheet1!$G$3:$BD$500,32,FALSE)/100,"")</f>
        <v>5.6338734761000001E-2</v>
      </c>
      <c r="O72" s="94">
        <f>IFERROR(VLOOKUP($B72,[2]Sheet1!$G$3:$BD$500,35,FALSE)/100,"")</f>
        <v>3.2258064514999997E-2</v>
      </c>
      <c r="P72" s="94">
        <f>IFERROR(VLOOKUP($B72,[2]Sheet1!$G$3:$BD$294,34,FALSE)/100,"")</f>
        <v>0.26974477848</v>
      </c>
    </row>
    <row r="73" spans="1:17" s="44" customFormat="1" ht="26.25" customHeight="1" x14ac:dyDescent="0.3">
      <c r="B73" s="3"/>
      <c r="C73" s="54"/>
      <c r="D73" s="55"/>
      <c r="E73" s="134"/>
      <c r="F73" s="134"/>
      <c r="G73" s="134"/>
      <c r="H73" s="135"/>
      <c r="I73" s="62"/>
      <c r="J73" s="62"/>
      <c r="K73" s="60"/>
      <c r="L73" s="61"/>
      <c r="M73" s="60"/>
      <c r="N73" s="60"/>
      <c r="O73" s="60"/>
      <c r="P73" s="60"/>
    </row>
    <row r="74" spans="1:17" ht="13.5" customHeight="1" x14ac:dyDescent="0.3">
      <c r="B74" s="53"/>
      <c r="J74" s="1"/>
      <c r="K74" s="1"/>
      <c r="L74" s="1"/>
      <c r="Q74" s="131"/>
    </row>
    <row r="75" spans="1:17" ht="15" customHeight="1" x14ac:dyDescent="0.3">
      <c r="B75" s="23" t="s">
        <v>108</v>
      </c>
      <c r="C75" s="23"/>
      <c r="D75" s="68"/>
      <c r="E75" s="69"/>
      <c r="F75" s="70"/>
      <c r="G75" s="69"/>
      <c r="H75" s="68"/>
      <c r="I75" s="71"/>
      <c r="J75" s="23"/>
      <c r="K75" s="23"/>
      <c r="L75" s="23"/>
      <c r="M75" s="23"/>
      <c r="N75" s="23"/>
      <c r="O75" s="23"/>
      <c r="P75" s="23"/>
      <c r="Q75" s="131"/>
    </row>
    <row r="76" spans="1:17" ht="3.75" customHeight="1" thickBot="1" x14ac:dyDescent="0.35">
      <c r="B76" s="25"/>
      <c r="C76" s="25"/>
      <c r="D76" s="24"/>
      <c r="E76" s="26"/>
      <c r="F76" s="136"/>
      <c r="G76" s="137"/>
      <c r="H76" s="24"/>
      <c r="I76" s="138"/>
      <c r="J76" s="139"/>
      <c r="K76" s="25"/>
      <c r="L76" s="25"/>
      <c r="M76" s="25"/>
      <c r="N76" s="25"/>
      <c r="O76" s="25"/>
      <c r="P76" s="25"/>
      <c r="Q76" s="131"/>
    </row>
    <row r="77" spans="1:17" ht="27" customHeight="1" thickBot="1" x14ac:dyDescent="0.35">
      <c r="B77" s="196" t="s">
        <v>1</v>
      </c>
      <c r="C77" s="197"/>
      <c r="D77" s="29" t="s">
        <v>2</v>
      </c>
      <c r="E77" s="30" t="s">
        <v>3</v>
      </c>
      <c r="F77" s="31" t="s">
        <v>4</v>
      </c>
      <c r="G77" s="32" t="s">
        <v>5</v>
      </c>
      <c r="H77" s="33" t="s">
        <v>6</v>
      </c>
      <c r="I77" s="34" t="s">
        <v>7</v>
      </c>
      <c r="J77" s="32" t="s">
        <v>27</v>
      </c>
      <c r="K77" s="32" t="s">
        <v>8</v>
      </c>
      <c r="L77" s="198" t="s">
        <v>9</v>
      </c>
      <c r="M77" s="199"/>
      <c r="N77" s="200" t="s">
        <v>10</v>
      </c>
      <c r="O77" s="199"/>
      <c r="P77" s="199"/>
    </row>
    <row r="78" spans="1:17" ht="13.95" customHeight="1" thickBot="1" x14ac:dyDescent="0.35">
      <c r="B78" s="35" t="s">
        <v>11</v>
      </c>
      <c r="C78" s="36" t="s">
        <v>12</v>
      </c>
      <c r="D78" s="37"/>
      <c r="E78" s="38" t="s">
        <v>13</v>
      </c>
      <c r="F78" s="39" t="s">
        <v>14</v>
      </c>
      <c r="G78" s="40" t="s">
        <v>15</v>
      </c>
      <c r="H78" s="40" t="s">
        <v>15</v>
      </c>
      <c r="I78" s="41" t="s">
        <v>16</v>
      </c>
      <c r="J78" s="40" t="s">
        <v>17</v>
      </c>
      <c r="K78" s="40" t="s">
        <v>16</v>
      </c>
      <c r="L78" s="40" t="s">
        <v>18</v>
      </c>
      <c r="M78" s="42" t="s">
        <v>19</v>
      </c>
      <c r="N78" s="42" t="s">
        <v>20</v>
      </c>
      <c r="O78" s="42" t="s">
        <v>21</v>
      </c>
      <c r="P78" s="43" t="s">
        <v>22</v>
      </c>
      <c r="Q78" s="4"/>
    </row>
    <row r="79" spans="1:17" s="140" customFormat="1" ht="26.1" customHeight="1" x14ac:dyDescent="0.3">
      <c r="A79" s="125"/>
      <c r="B79" s="45" t="s">
        <v>109</v>
      </c>
      <c r="C79" s="45" t="s">
        <v>110</v>
      </c>
      <c r="D79" s="108" t="s">
        <v>25</v>
      </c>
      <c r="E79" s="126">
        <f>VLOOKUP($B79,[2]Sheet1!$G$3:$BD$294,8,FALSE)</f>
        <v>6938.7240582000004</v>
      </c>
      <c r="F79" s="126">
        <f>VLOOKUP($B79,[2]Sheet1!$G$3:$BD$294,11,FALSE)</f>
        <v>2716318.3865999999</v>
      </c>
      <c r="G79" s="85">
        <f>VLOOKUP($B79,[2]Sheet1!$G$3:$BD$294,14,FALSE)</f>
        <v>7.8</v>
      </c>
      <c r="H79" s="129">
        <f t="shared" ref="H79" si="11">J79</f>
        <v>9.1805723288000003</v>
      </c>
      <c r="I79" s="94">
        <f t="shared" ref="I79" si="12">H79/G79-1</f>
        <v>0.17699645241025652</v>
      </c>
      <c r="J79" s="85">
        <f>VLOOKUP($B79,[2]Sheet1!$G$3:$BD$294,25,FALSE)</f>
        <v>9.1805723288000003</v>
      </c>
      <c r="K79" s="94">
        <f t="shared" ref="K79" si="13">+G79/J79</f>
        <v>0.84962023288362287</v>
      </c>
      <c r="L79" s="85">
        <f>IF(VLOOKUP($B79,[2]Sheet1!$G:$BG,53,FALSE)=0,VLOOKUP($B79,[2]Sheet1!$G:$BG,29,FALSE),VLOOKUP($B79,[2]Sheet1!$G:$BG,53,FALSE))</f>
        <v>0.09</v>
      </c>
      <c r="M79" s="94">
        <f>+L79*12/G79</f>
        <v>0.13846153846153847</v>
      </c>
      <c r="N79" s="94">
        <f>IFERROR(VLOOKUP($B79,[2]Sheet1!$G$3:$BD$294,32,FALSE)/100,"")</f>
        <v>4.9326149268000004E-2</v>
      </c>
      <c r="O79" s="94">
        <f>IFERROR(VLOOKUP($B79,[2]Sheet1!$G$3:$BD$294,35,FALSE)/100,"")</f>
        <v>1.8184857095999998E-2</v>
      </c>
      <c r="P79" s="94">
        <f>IFERROR(VLOOKUP($B79,[2]Sheet1!$G$3:$BD$294,34,FALSE)/100,"")</f>
        <v>0.42151458651000001</v>
      </c>
      <c r="Q79" s="124"/>
    </row>
    <row r="80" spans="1:17" ht="27" customHeight="1" x14ac:dyDescent="0.3">
      <c r="B80" s="141" t="s">
        <v>111</v>
      </c>
      <c r="C80" s="142" t="s">
        <v>112</v>
      </c>
      <c r="D80" s="143" t="s">
        <v>25</v>
      </c>
      <c r="E80" s="48">
        <f>VLOOKUP($B80,[2]Sheet1!$G$3:$BD$294,8,FALSE)</f>
        <v>4758.0562886999996</v>
      </c>
      <c r="F80" s="48">
        <f>VLOOKUP($B80,[2]Sheet1!$G$3:$BD$294,11,FALSE)</f>
        <v>2969819.4671999998</v>
      </c>
      <c r="G80" s="49">
        <f>VLOOKUP($B80,[2]Sheet1!$G$3:$BD$294,14,FALSE)</f>
        <v>127.8</v>
      </c>
      <c r="H80" s="144">
        <v>136</v>
      </c>
      <c r="I80" s="145">
        <f>+H80/G80-1</f>
        <v>6.4162754303599412E-2</v>
      </c>
      <c r="J80" s="49">
        <f>VLOOKUP($B80,[2]Sheet1!$G$3:$BD$294,25,FALSE)</f>
        <v>129.41362398000001</v>
      </c>
      <c r="K80" s="52">
        <f>IFERROR(G80/J80,"ND")</f>
        <v>0.98753126656703938</v>
      </c>
      <c r="L80" s="85">
        <f>IF(VLOOKUP($B80,[2]Sheet1!$G:$BG,53,FALSE)=0,VLOOKUP($B80,[2]Sheet1!$G:$BG,29,FALSE),VLOOKUP($B80,[2]Sheet1!$G:$BG,53,FALSE))</f>
        <v>1.45</v>
      </c>
      <c r="M80" s="146">
        <f>+L80*12/G80</f>
        <v>0.13615023474178403</v>
      </c>
      <c r="N80" s="94">
        <f>IFERROR(VLOOKUP($B80,[2]Sheet1!$G$3:$BD$294,32,FALSE)/100,"")</f>
        <v>3.1815828758999999E-2</v>
      </c>
      <c r="O80" s="94">
        <f>IFERROR(VLOOKUP($B80,[2]Sheet1!$G$3:$BD$294,35,FALSE)/100,"")</f>
        <v>2.5188512755999998E-2</v>
      </c>
      <c r="P80" s="94">
        <f>IFERROR(VLOOKUP($B80,[2]Sheet1!$G$3:$BD$294,34,FALSE)/100,"")</f>
        <v>0.23939104187000002</v>
      </c>
    </row>
    <row r="81" spans="1:17" ht="27" customHeight="1" x14ac:dyDescent="0.3">
      <c r="B81" s="147" t="s">
        <v>113</v>
      </c>
      <c r="C81" s="148" t="s">
        <v>114</v>
      </c>
      <c r="D81" s="143" t="s">
        <v>25</v>
      </c>
      <c r="E81" s="80">
        <f>VLOOKUP($B81,[2]Sheet1!$G$3:$BD$294,8,FALSE)</f>
        <v>5778.3433162000001</v>
      </c>
      <c r="F81" s="80">
        <f>VLOOKUP($B81,[2]Sheet1!$G$3:$BD$294,11,FALSE)</f>
        <v>4484725.5135000004</v>
      </c>
      <c r="G81" s="81">
        <f>VLOOKUP($B81,[2]Sheet1!$G$3:$BD$294,14,FALSE)</f>
        <v>159.01</v>
      </c>
      <c r="H81" s="144">
        <v>172</v>
      </c>
      <c r="I81" s="149">
        <f>+H81/G81-1</f>
        <v>8.1692975284573421E-2</v>
      </c>
      <c r="J81" s="81">
        <f>VLOOKUP($B81,[2]Sheet1!$G$3:$BD$294,25,FALSE)</f>
        <v>163.19805158</v>
      </c>
      <c r="K81" s="84">
        <f>IFERROR(G81/J81,"ND")</f>
        <v>0.97433761286085563</v>
      </c>
      <c r="L81" s="85">
        <f>IF(VLOOKUP($B81,[2]Sheet1!$G:$BG,53,FALSE)=0,VLOOKUP($B81,[2]Sheet1!$G:$BG,29,FALSE),VLOOKUP($B81,[2]Sheet1!$G:$BG,53,FALSE))</f>
        <v>1.25</v>
      </c>
      <c r="M81" s="150">
        <f>+L81*12/G81</f>
        <v>9.4333689705050003E-2</v>
      </c>
      <c r="N81" s="94">
        <f>IFERROR(VLOOKUP($B81,[2]Sheet1!$G$3:$BD$294,32,FALSE)/100,"")</f>
        <v>5.6288683299000004E-2</v>
      </c>
      <c r="O81" s="94">
        <f>IFERROR(VLOOKUP($B81,[2]Sheet1!$G$3:$BD$294,35,FALSE)/100,"")</f>
        <v>4.2346771550000002E-2</v>
      </c>
      <c r="P81" s="94">
        <f>IFERROR(VLOOKUP($B81,[2]Sheet1!$G$3:$BD$294,34,FALSE)/100,"")</f>
        <v>0.30598539111</v>
      </c>
    </row>
    <row r="82" spans="1:17" ht="25.5" customHeight="1" x14ac:dyDescent="0.3">
      <c r="B82" s="45" t="s">
        <v>115</v>
      </c>
      <c r="C82" s="46" t="s">
        <v>116</v>
      </c>
      <c r="D82" s="47" t="s">
        <v>23</v>
      </c>
      <c r="E82" s="48">
        <f>VLOOKUP($B82,[2]Sheet1!$G$3:$BD$294,8,FALSE)</f>
        <v>980.36408984000002</v>
      </c>
      <c r="F82" s="48">
        <f>VLOOKUP($B82,[2]Sheet1!$G$3:$BD$294,11,FALSE)</f>
        <v>658285.054</v>
      </c>
      <c r="G82" s="49">
        <f>VLOOKUP($B82,[2]Sheet1!$G$3:$BD$294,14,FALSE)</f>
        <v>54.05</v>
      </c>
      <c r="H82" s="50">
        <v>74</v>
      </c>
      <c r="I82" s="51">
        <f>+H82/G82-1</f>
        <v>0.36910268270120272</v>
      </c>
      <c r="J82" s="49">
        <f>VLOOKUP($B82,[2]Sheet1!$G$3:$BD$294,25,FALSE)</f>
        <v>81.842187881000001</v>
      </c>
      <c r="K82" s="52">
        <f>IFERROR(G82/J82,"ND")</f>
        <v>0.66041733975379124</v>
      </c>
      <c r="L82" s="85">
        <f>IF(VLOOKUP($B82,[2]Sheet1!$G:$BG,53,FALSE)=0,VLOOKUP($B82,[2]Sheet1!$G:$BG,29,FALSE),VLOOKUP($B82,[2]Sheet1!$G:$BG,53,FALSE))</f>
        <v>0.4</v>
      </c>
      <c r="M82" s="52">
        <f>+L82*12/G82</f>
        <v>8.8806660499537476E-2</v>
      </c>
      <c r="N82" s="94">
        <f>IFERROR(VLOOKUP($B82,[2]Sheet1!$G$3:$BD$294,32,FALSE)/100,"")</f>
        <v>-5.8802533531E-3</v>
      </c>
      <c r="O82" s="94">
        <f>IFERROR(VLOOKUP($B82,[2]Sheet1!$G$3:$BD$294,35,FALSE)/100,"")</f>
        <v>-2.5104055077999999E-2</v>
      </c>
      <c r="P82" s="94">
        <f>IFERROR(VLOOKUP($B82,[2]Sheet1!$G$3:$BD$294,34,FALSE)/100,"")</f>
        <v>0.25151983841999997</v>
      </c>
    </row>
    <row r="83" spans="1:17" ht="24" customHeight="1" x14ac:dyDescent="0.3">
      <c r="B83" s="78" t="s">
        <v>117</v>
      </c>
      <c r="C83" s="79" t="s">
        <v>118</v>
      </c>
      <c r="D83" s="47" t="s">
        <v>25</v>
      </c>
      <c r="E83" s="80">
        <f>VLOOKUP($B83,[2]Sheet1!$G$3:$BD$294,8,FALSE)</f>
        <v>5158.3181881999999</v>
      </c>
      <c r="F83" s="80">
        <f>VLOOKUP($B83,[2]Sheet1!$G$3:$BD$294,11,FALSE)</f>
        <v>2176030.5189999999</v>
      </c>
      <c r="G83" s="81">
        <f>VLOOKUP($B83,[2]Sheet1!$G$3:$BD$294,14,FALSE)</f>
        <v>92.33</v>
      </c>
      <c r="H83" s="50">
        <v>163</v>
      </c>
      <c r="I83" s="83">
        <f>+H83/G83-1</f>
        <v>0.76540669338243261</v>
      </c>
      <c r="J83" s="81">
        <f>VLOOKUP($B83,[2]Sheet1!$G$3:$BD$294,25,FALSE)</f>
        <v>106.71299623</v>
      </c>
      <c r="K83" s="84">
        <f>IFERROR(G83/J83,"ND")</f>
        <v>0.86521795153235004</v>
      </c>
      <c r="L83" s="85">
        <f>IF(VLOOKUP($B83,[2]Sheet1!$G:$BG,53,FALSE)=0,VLOOKUP($B83,[2]Sheet1!$G:$BG,29,FALSE),VLOOKUP($B83,[2]Sheet1!$G:$BG,53,FALSE))</f>
        <v>1</v>
      </c>
      <c r="M83" s="84">
        <f>+L83*12/G83</f>
        <v>0.12996859092386007</v>
      </c>
      <c r="N83" s="94">
        <f>IFERROR(VLOOKUP($B83,[2]Sheet1!$G$3:$BD$294,32,FALSE)/100,"")</f>
        <v>4.8927702365999998E-2</v>
      </c>
      <c r="O83" s="94">
        <f>IFERROR(VLOOKUP($B83,[2]Sheet1!$G$3:$BD$294,35,FALSE)/100,"")</f>
        <v>3.5869565218E-3</v>
      </c>
      <c r="P83" s="94">
        <f>IFERROR(VLOOKUP($B83,[2]Sheet1!$G$3:$BD$294,34,FALSE)/100,"")</f>
        <v>0.25884264528000001</v>
      </c>
    </row>
    <row r="84" spans="1:17" s="44" customFormat="1" ht="27" customHeight="1" x14ac:dyDescent="0.3">
      <c r="B84" s="3"/>
      <c r="C84" s="54"/>
      <c r="D84" s="55"/>
      <c r="E84" s="56"/>
      <c r="F84" s="56"/>
      <c r="G84" s="56"/>
      <c r="H84" s="57"/>
      <c r="I84" s="58"/>
      <c r="J84" s="56"/>
      <c r="K84" s="60"/>
      <c r="L84" s="62"/>
      <c r="M84" s="151"/>
      <c r="N84" s="60"/>
      <c r="O84" s="60"/>
      <c r="P84" s="60"/>
    </row>
    <row r="85" spans="1:17" ht="6.75" customHeight="1" x14ac:dyDescent="0.25">
      <c r="B85" s="53"/>
      <c r="C85" s="152"/>
      <c r="D85" s="153"/>
      <c r="E85" s="154"/>
      <c r="F85" s="155"/>
      <c r="G85" s="156"/>
      <c r="H85" s="157"/>
      <c r="I85" s="158"/>
      <c r="J85" s="156"/>
      <c r="K85" s="159"/>
      <c r="L85" s="1"/>
      <c r="N85" s="25"/>
      <c r="O85" s="25"/>
      <c r="P85" s="25"/>
    </row>
    <row r="86" spans="1:17" ht="15" customHeight="1" x14ac:dyDescent="0.3">
      <c r="B86" s="23" t="s">
        <v>119</v>
      </c>
      <c r="C86" s="23"/>
      <c r="D86" s="68"/>
      <c r="E86" s="69"/>
      <c r="F86" s="70"/>
      <c r="G86" s="69"/>
      <c r="H86" s="68"/>
      <c r="I86" s="71"/>
      <c r="J86" s="23"/>
      <c r="K86" s="23"/>
      <c r="L86" s="23"/>
      <c r="M86" s="23"/>
      <c r="N86" s="23"/>
      <c r="O86" s="23"/>
      <c r="P86" s="23"/>
      <c r="Q86" s="131"/>
    </row>
    <row r="87" spans="1:17" ht="3.75" customHeight="1" thickBot="1" x14ac:dyDescent="0.35">
      <c r="B87" s="25"/>
      <c r="C87" s="25"/>
      <c r="D87" s="24"/>
      <c r="E87" s="26"/>
      <c r="F87" s="136"/>
      <c r="G87" s="137"/>
      <c r="H87" s="24"/>
      <c r="I87" s="138"/>
      <c r="J87" s="139"/>
      <c r="K87" s="25"/>
      <c r="L87" s="25"/>
      <c r="M87" s="25"/>
      <c r="N87" s="25"/>
      <c r="O87" s="25"/>
      <c r="P87" s="25"/>
      <c r="Q87" s="131"/>
    </row>
    <row r="88" spans="1:17" ht="27" customHeight="1" thickBot="1" x14ac:dyDescent="0.35">
      <c r="B88" s="196" t="s">
        <v>1</v>
      </c>
      <c r="C88" s="197"/>
      <c r="D88" s="29" t="s">
        <v>2</v>
      </c>
      <c r="E88" s="30" t="s">
        <v>3</v>
      </c>
      <c r="F88" s="31" t="s">
        <v>4</v>
      </c>
      <c r="G88" s="32" t="s">
        <v>5</v>
      </c>
      <c r="H88" s="33" t="s">
        <v>6</v>
      </c>
      <c r="I88" s="34" t="s">
        <v>7</v>
      </c>
      <c r="J88" s="32" t="s">
        <v>27</v>
      </c>
      <c r="K88" s="32" t="s">
        <v>8</v>
      </c>
      <c r="L88" s="198" t="s">
        <v>9</v>
      </c>
      <c r="M88" s="199"/>
      <c r="N88" s="200" t="s">
        <v>10</v>
      </c>
      <c r="O88" s="199"/>
      <c r="P88" s="199"/>
    </row>
    <row r="89" spans="1:17" ht="13.95" customHeight="1" thickBot="1" x14ac:dyDescent="0.35">
      <c r="B89" s="35" t="s">
        <v>11</v>
      </c>
      <c r="C89" s="36" t="s">
        <v>12</v>
      </c>
      <c r="D89" s="37"/>
      <c r="E89" s="38" t="s">
        <v>13</v>
      </c>
      <c r="F89" s="39" t="s">
        <v>14</v>
      </c>
      <c r="G89" s="40" t="s">
        <v>15</v>
      </c>
      <c r="H89" s="40" t="s">
        <v>15</v>
      </c>
      <c r="I89" s="41" t="s">
        <v>16</v>
      </c>
      <c r="J89" s="40" t="s">
        <v>17</v>
      </c>
      <c r="K89" s="40" t="s">
        <v>16</v>
      </c>
      <c r="L89" s="40" t="s">
        <v>18</v>
      </c>
      <c r="M89" s="42" t="s">
        <v>19</v>
      </c>
      <c r="N89" s="42" t="s">
        <v>20</v>
      </c>
      <c r="O89" s="42" t="s">
        <v>21</v>
      </c>
      <c r="P89" s="43" t="s">
        <v>22</v>
      </c>
      <c r="Q89" s="4"/>
    </row>
    <row r="90" spans="1:17" ht="27" customHeight="1" x14ac:dyDescent="0.3">
      <c r="B90" s="141" t="s">
        <v>120</v>
      </c>
      <c r="C90" s="142" t="s">
        <v>121</v>
      </c>
      <c r="D90" s="143" t="s">
        <v>25</v>
      </c>
      <c r="E90" s="48">
        <f>VLOOKUP($B90,[2]Sheet1!$G$3:$BD$600,8,FALSE)</f>
        <v>924.38788934000002</v>
      </c>
      <c r="F90" s="48">
        <f>VLOOKUP($B90,[2]Sheet1!$G$3:$BD$600,11,FALSE)</f>
        <v>411115.45487999998</v>
      </c>
      <c r="G90" s="49">
        <f>VLOOKUP($B90,[2]Sheet1!$G$3:$BD$600,14,FALSE)</f>
        <v>9.1199999999999992</v>
      </c>
      <c r="H90" s="144">
        <f>J90</f>
        <v>9.4098610890999996</v>
      </c>
      <c r="I90" s="145">
        <f>+H90/G90-1</f>
        <v>3.1783014155701839E-2</v>
      </c>
      <c r="J90" s="49">
        <f>VLOOKUP($B90,[2]Sheet1!$G$3:$BD$600,25,FALSE)</f>
        <v>9.4098610890999996</v>
      </c>
      <c r="K90" s="146">
        <f>IFERROR(G90/J90,"ND")</f>
        <v>0.96919602889401169</v>
      </c>
      <c r="L90" s="85">
        <f>IF(VLOOKUP($B90,[2]Sheet1!$G:$BG,53,FALSE)=0,VLOOKUP($B90,[2]Sheet1!$G:$BG,29,FALSE),VLOOKUP($B90,[2]Sheet1!$G:$BG,53,FALSE))</f>
        <v>0.12</v>
      </c>
      <c r="M90" s="146">
        <f>+L90*12/G90</f>
        <v>0.15789473684210528</v>
      </c>
      <c r="N90" s="94">
        <f>IFERROR(VLOOKUP($B90,[2]Sheet1!$G$3:$BD$600,32,FALSE)/100,"")</f>
        <v>3.9399745361000001E-2</v>
      </c>
      <c r="O90" s="94">
        <f>IFERROR(VLOOKUP($B90,[2]Sheet1!$G$3:$BD$600,35,FALSE)/100,"")</f>
        <v>1.8772187016999998E-2</v>
      </c>
      <c r="P90" s="94">
        <f>IFERROR(VLOOKUP($B90,[2]Sheet1!$G$3:$BD$600,34,FALSE)/100,"")</f>
        <v>0.50134429054000007</v>
      </c>
    </row>
    <row r="91" spans="1:17" ht="26.7" customHeight="1" x14ac:dyDescent="0.3">
      <c r="B91" s="78" t="s">
        <v>122</v>
      </c>
      <c r="C91" s="79" t="s">
        <v>123</v>
      </c>
      <c r="D91" s="47" t="s">
        <v>25</v>
      </c>
      <c r="E91" s="80">
        <f>VLOOKUP($B91,[2]Sheet1!$G$3:$BD$600,8,FALSE)</f>
        <v>2901.5045651999999</v>
      </c>
      <c r="F91" s="80">
        <f>VLOOKUP($B91,[2]Sheet1!$G$3:$BD$600,11,FALSE)</f>
        <v>2101672.1187</v>
      </c>
      <c r="G91" s="81">
        <f>VLOOKUP($B91,[2]Sheet1!$G$3:$BD$600,14,FALSE)</f>
        <v>97.3</v>
      </c>
      <c r="H91" s="144">
        <f t="shared" ref="H91:H94" si="14">J91</f>
        <v>102.66509941</v>
      </c>
      <c r="I91" s="83">
        <f>+H91/G91-1</f>
        <v>5.5139767831449138E-2</v>
      </c>
      <c r="J91" s="81">
        <f>VLOOKUP($B91,[2]Sheet1!$G$3:$BD$600,25,FALSE)</f>
        <v>102.66509941</v>
      </c>
      <c r="K91" s="146">
        <f t="shared" ref="K91:K94" si="15">IFERROR(G91/J91,"ND")</f>
        <v>0.9477417404665035</v>
      </c>
      <c r="L91" s="85">
        <f>IF(VLOOKUP($B91,[2]Sheet1!$G:$BG,53,FALSE)=0,VLOOKUP($B91,[2]Sheet1!$G:$BG,29,FALSE),VLOOKUP($B91,[2]Sheet1!$G:$BG,53,FALSE))</f>
        <v>1.2</v>
      </c>
      <c r="M91" s="84">
        <f>+L91*12/G91</f>
        <v>0.14799588900308325</v>
      </c>
      <c r="N91" s="94">
        <f>IFERROR(VLOOKUP($B91,[2]Sheet1!$G$3:$BD$600,32,FALSE)/100,"")</f>
        <v>3.6987869404E-2</v>
      </c>
      <c r="O91" s="94">
        <f>IFERROR(VLOOKUP($B91,[2]Sheet1!$G$3:$BD$600,35,FALSE)/100,"")</f>
        <v>1.1539661086999999E-2</v>
      </c>
      <c r="P91" s="94">
        <f>IFERROR(VLOOKUP($B91,[2]Sheet1!$G$3:$BD$600,34,FALSE)/100,"")</f>
        <v>0.33092278530999997</v>
      </c>
    </row>
    <row r="92" spans="1:17" ht="27" customHeight="1" x14ac:dyDescent="0.3">
      <c r="B92" s="141" t="s">
        <v>124</v>
      </c>
      <c r="C92" s="142" t="s">
        <v>125</v>
      </c>
      <c r="D92" s="160" t="s">
        <v>25</v>
      </c>
      <c r="E92" s="48">
        <f>VLOOKUP($B92,[2]Sheet1!$G$3:$BD$600,8,FALSE)</f>
        <v>2112.1955506999998</v>
      </c>
      <c r="F92" s="48">
        <f>VLOOKUP($B92,[2]Sheet1!$G$3:$BD$600,11,FALSE)</f>
        <v>624611.10149999999</v>
      </c>
      <c r="G92" s="49">
        <f>VLOOKUP($B92,[2]Sheet1!$G$3:$BD$600,14,FALSE)</f>
        <v>9.18</v>
      </c>
      <c r="H92" s="144">
        <f t="shared" si="14"/>
        <v>9.6266271019000005</v>
      </c>
      <c r="I92" s="51">
        <f>+H92/G92-1</f>
        <v>4.8652189749455399E-2</v>
      </c>
      <c r="J92" s="49">
        <f>VLOOKUP($B92,[2]Sheet1!$G$3:$BD$600,25,FALSE)</f>
        <v>9.6266271019000005</v>
      </c>
      <c r="K92" s="146">
        <f t="shared" si="15"/>
        <v>0.95360502726735408</v>
      </c>
      <c r="L92" s="85">
        <f>IF(VLOOKUP($B92,[2]Sheet1!$G:$BG,53,FALSE)=0,VLOOKUP($B92,[2]Sheet1!$G:$BG,29,FALSE),VLOOKUP($B92,[2]Sheet1!$G:$BG,53,FALSE))</f>
        <v>0.15</v>
      </c>
      <c r="M92" s="52">
        <f>+L92*12/G92</f>
        <v>0.19607843137254902</v>
      </c>
      <c r="N92" s="94">
        <f>IFERROR(VLOOKUP($B92,[2]Sheet1!$G$3:$BD$600,32,FALSE)/100,"")</f>
        <v>1.3782794103E-2</v>
      </c>
      <c r="O92" s="94">
        <f>IFERROR(VLOOKUP($B92,[2]Sheet1!$G$3:$BD$600,35,FALSE)/100,"")</f>
        <v>-2.1321961622000001E-2</v>
      </c>
      <c r="P92" s="94">
        <f>IFERROR(VLOOKUP($B92,[2]Sheet1!$G$3:$BD$600,34,FALSE)/100,"")</f>
        <v>0.41481300447000002</v>
      </c>
    </row>
    <row r="93" spans="1:17" ht="27" customHeight="1" x14ac:dyDescent="0.3">
      <c r="B93" s="78" t="s">
        <v>126</v>
      </c>
      <c r="C93" s="79" t="s">
        <v>127</v>
      </c>
      <c r="D93" s="47" t="s">
        <v>25</v>
      </c>
      <c r="E93" s="80">
        <f>VLOOKUP($B93,[2]Sheet1!$G$3:$BD$600,8,FALSE)</f>
        <v>1947.5027680000001</v>
      </c>
      <c r="F93" s="80">
        <f>VLOOKUP($B93,[2]Sheet1!$G$3:$BD$600,11,FALSE)</f>
        <v>861092.96531999996</v>
      </c>
      <c r="G93" s="81">
        <f>VLOOKUP($B93,[2]Sheet1!$G$3:$BD$600,14,FALSE)</f>
        <v>9.9600000000000009</v>
      </c>
      <c r="H93" s="144">
        <f t="shared" si="14"/>
        <v>9.6635702670000008</v>
      </c>
      <c r="I93" s="83">
        <f>+H93/G93-1</f>
        <v>-2.9762021385542181E-2</v>
      </c>
      <c r="J93" s="49">
        <f>VLOOKUP($B93,[2]Sheet1!$G$3:$BD$600,25,FALSE)</f>
        <v>9.6635702670000008</v>
      </c>
      <c r="K93" s="146">
        <f t="shared" si="15"/>
        <v>1.0306749705139802</v>
      </c>
      <c r="L93" s="85">
        <f>IF(VLOOKUP($B93,[2]Sheet1!$G:$BG,53,FALSE)=0,VLOOKUP($B93,[2]Sheet1!$G:$BG,29,FALSE),VLOOKUP($B93,[2]Sheet1!$G:$BG,53,FALSE))</f>
        <v>0.14000000000000001</v>
      </c>
      <c r="M93" s="84">
        <f>+L93*12/G93</f>
        <v>0.16867469879518071</v>
      </c>
      <c r="N93" s="94">
        <f>IFERROR(VLOOKUP($B93,[2]Sheet1!$G$3:$BD$600,32,FALSE)/100,"")</f>
        <v>4.4673829026999998E-2</v>
      </c>
      <c r="O93" s="94">
        <f>IFERROR(VLOOKUP($B93,[2]Sheet1!$G$3:$BD$600,35,FALSE)/100,"")</f>
        <v>8.1832262149000006E-3</v>
      </c>
      <c r="P93" s="94">
        <f>IFERROR(VLOOKUP($B93,[2]Sheet1!$G$3:$BD$600,34,FALSE)/100,"")</f>
        <v>0.52129154043000003</v>
      </c>
    </row>
    <row r="94" spans="1:17" s="87" customFormat="1" ht="25.5" customHeight="1" x14ac:dyDescent="0.3">
      <c r="B94" s="78" t="s">
        <v>128</v>
      </c>
      <c r="C94" s="79" t="s">
        <v>129</v>
      </c>
      <c r="D94" s="47" t="s">
        <v>25</v>
      </c>
      <c r="E94" s="80">
        <f>VLOOKUP($B94,[2]Sheet1!$G$3:$BD$600,8,FALSE)</f>
        <v>692.47931114999994</v>
      </c>
      <c r="F94" s="80">
        <f>VLOOKUP($B94,[2]Sheet1!$G$3:$BD$600,11,FALSE)</f>
        <v>382393.83840000001</v>
      </c>
      <c r="G94" s="81">
        <f>VLOOKUP($B94,[2]Sheet1!$G$3:$BD$600,14,FALSE)</f>
        <v>8.4</v>
      </c>
      <c r="H94" s="81">
        <f t="shared" si="14"/>
        <v>9.6435630279000009</v>
      </c>
      <c r="I94" s="83">
        <f>+H94/G94-1</f>
        <v>0.1480432176071429</v>
      </c>
      <c r="J94" s="81">
        <f>VLOOKUP($B94,[2]Sheet1!$G$3:$BD$600,25,FALSE)</f>
        <v>9.6435630279000009</v>
      </c>
      <c r="K94" s="84">
        <f t="shared" si="15"/>
        <v>0.87104734792501259</v>
      </c>
      <c r="L94" s="85">
        <f>IF(VLOOKUP($B94,[2]Sheet1!$G:$BG,53,FALSE)=0,VLOOKUP($B94,[2]Sheet1!$G:$BG,29,FALSE),VLOOKUP($B94,[2]Sheet1!$G:$BG,53,FALSE))</f>
        <v>0.11</v>
      </c>
      <c r="M94" s="84">
        <f>+L94*12/G94</f>
        <v>0.15714285714285714</v>
      </c>
      <c r="N94" s="94">
        <f>IFERROR(VLOOKUP($B94,[2]Sheet1!$G$3:$BD$600,32,FALSE)/100,"")</f>
        <v>4.5551764974999999E-2</v>
      </c>
      <c r="O94" s="94">
        <f>IFERROR(VLOOKUP($B94,[2]Sheet1!$G$3:$BD$600,35,FALSE)/100,"")</f>
        <v>7.1942446047999998E-3</v>
      </c>
      <c r="P94" s="94">
        <f>IFERROR(VLOOKUP($B94,[2]Sheet1!$G$3:$BD$600,34,FALSE)/100,"")</f>
        <v>0.64722773571999992</v>
      </c>
    </row>
    <row r="95" spans="1:17" s="87" customFormat="1" ht="25.5" customHeight="1" x14ac:dyDescent="0.3">
      <c r="B95" s="3"/>
      <c r="C95" s="54"/>
      <c r="D95" s="55"/>
      <c r="E95" s="56"/>
      <c r="F95" s="56"/>
      <c r="G95" s="56"/>
      <c r="H95" s="57"/>
      <c r="I95" s="58"/>
      <c r="J95" s="56"/>
      <c r="K95" s="60"/>
      <c r="L95" s="62"/>
      <c r="M95" s="151"/>
      <c r="N95" s="60"/>
      <c r="O95" s="60"/>
      <c r="P95" s="60"/>
    </row>
    <row r="96" spans="1:17" ht="20.7" customHeight="1" x14ac:dyDescent="0.3">
      <c r="A96" s="87"/>
      <c r="B96" s="23" t="s">
        <v>130</v>
      </c>
      <c r="C96" s="23"/>
      <c r="D96" s="68"/>
      <c r="E96" s="69"/>
      <c r="F96" s="70"/>
      <c r="G96" s="69"/>
      <c r="H96" s="68"/>
      <c r="I96" s="71"/>
      <c r="J96" s="23"/>
      <c r="K96" s="23"/>
      <c r="L96" s="23"/>
      <c r="M96" s="23"/>
      <c r="N96" s="23"/>
      <c r="O96" s="23"/>
      <c r="P96" s="23"/>
    </row>
    <row r="97" spans="1:16" ht="9" customHeight="1" thickBot="1" x14ac:dyDescent="0.35">
      <c r="A97" s="87"/>
      <c r="B97" s="25"/>
      <c r="C97" s="25"/>
      <c r="D97" s="24"/>
      <c r="E97" s="26"/>
      <c r="F97" s="27"/>
      <c r="G97" s="26"/>
      <c r="H97" s="24"/>
      <c r="I97" s="28"/>
      <c r="J97" s="25"/>
      <c r="K97" s="25"/>
      <c r="L97" s="25"/>
      <c r="M97" s="25"/>
      <c r="N97" s="25"/>
      <c r="O97" s="25"/>
      <c r="P97" s="25"/>
    </row>
    <row r="98" spans="1:16" ht="27" customHeight="1" thickBot="1" x14ac:dyDescent="0.35">
      <c r="A98" s="87"/>
      <c r="B98" s="196" t="s">
        <v>1</v>
      </c>
      <c r="C98" s="197"/>
      <c r="D98" s="29" t="s">
        <v>2</v>
      </c>
      <c r="E98" s="30" t="s">
        <v>3</v>
      </c>
      <c r="F98" s="31" t="s">
        <v>131</v>
      </c>
      <c r="G98" s="32" t="s">
        <v>5</v>
      </c>
      <c r="H98" s="33" t="s">
        <v>6</v>
      </c>
      <c r="I98" s="34" t="s">
        <v>7</v>
      </c>
      <c r="J98" s="32" t="s">
        <v>27</v>
      </c>
      <c r="K98" s="32" t="s">
        <v>8</v>
      </c>
      <c r="L98" s="198" t="s">
        <v>9</v>
      </c>
      <c r="M98" s="199"/>
      <c r="N98" s="200" t="s">
        <v>10</v>
      </c>
      <c r="O98" s="199"/>
      <c r="P98" s="199"/>
    </row>
    <row r="99" spans="1:16" ht="13.95" customHeight="1" thickBot="1" x14ac:dyDescent="0.35">
      <c r="A99" s="87"/>
      <c r="B99" s="35" t="s">
        <v>11</v>
      </c>
      <c r="C99" s="36" t="s">
        <v>12</v>
      </c>
      <c r="D99" s="37"/>
      <c r="E99" s="38" t="s">
        <v>13</v>
      </c>
      <c r="F99" s="39" t="s">
        <v>14</v>
      </c>
      <c r="G99" s="40" t="s">
        <v>15</v>
      </c>
      <c r="H99" s="40" t="s">
        <v>15</v>
      </c>
      <c r="I99" s="41" t="s">
        <v>16</v>
      </c>
      <c r="J99" s="40" t="s">
        <v>17</v>
      </c>
      <c r="K99" s="40" t="s">
        <v>16</v>
      </c>
      <c r="L99" s="40" t="s">
        <v>18</v>
      </c>
      <c r="M99" s="42" t="s">
        <v>19</v>
      </c>
      <c r="N99" s="42" t="s">
        <v>20</v>
      </c>
      <c r="O99" s="42" t="s">
        <v>21</v>
      </c>
      <c r="P99" s="43" t="s">
        <v>22</v>
      </c>
    </row>
    <row r="100" spans="1:16" s="44" customFormat="1" ht="19.5" customHeight="1" x14ac:dyDescent="0.3">
      <c r="B100" s="78" t="s">
        <v>132</v>
      </c>
      <c r="C100" s="79" t="s">
        <v>133</v>
      </c>
      <c r="D100" s="47" t="s">
        <v>25</v>
      </c>
      <c r="E100" s="80">
        <v>1087.3</v>
      </c>
      <c r="F100" s="80">
        <v>875810</v>
      </c>
      <c r="G100" s="81">
        <v>172</v>
      </c>
      <c r="H100" s="161">
        <v>271</v>
      </c>
      <c r="I100" s="83">
        <f>+H100/G100-1</f>
        <v>0.57558139534883712</v>
      </c>
      <c r="J100" s="81">
        <v>219.78</v>
      </c>
      <c r="K100" s="84">
        <f>IFERROR(G100/J100,"ND")</f>
        <v>0.78260078260078259</v>
      </c>
      <c r="L100" s="81">
        <v>0.92</v>
      </c>
      <c r="M100" s="84">
        <f>+L100*12/G100</f>
        <v>6.4186046511627917E-2</v>
      </c>
      <c r="N100" s="94">
        <f>IFERROR(VLOOKUP($B100,[2]Sheet1!$G$3:$BD$600,32,FALSE)/100,"")</f>
        <v>0.14361702126999998</v>
      </c>
      <c r="O100" s="94">
        <f>IFERROR(VLOOKUP($B100,[2]Sheet1!$G$3:$BD$600,35,FALSE)/100,"")</f>
        <v>6.3829787235999996E-2</v>
      </c>
      <c r="P100" s="94">
        <f>IFERROR(VLOOKUP($B100,[2]Sheet1!$G$3:$BD$600,34,FALSE)/100,"")</f>
        <v>1.2741712920000001</v>
      </c>
    </row>
    <row r="101" spans="1:16" s="44" customFormat="1" ht="19.5" customHeight="1" x14ac:dyDescent="0.3">
      <c r="B101" s="162"/>
      <c r="C101" s="54"/>
      <c r="D101" s="55"/>
      <c r="E101" s="56"/>
      <c r="F101" s="56"/>
      <c r="G101" s="56"/>
      <c r="H101" s="57"/>
      <c r="I101" s="58"/>
      <c r="J101" s="56"/>
      <c r="K101" s="60"/>
      <c r="L101" s="62"/>
      <c r="M101" s="151"/>
      <c r="N101" s="60"/>
      <c r="O101" s="60"/>
      <c r="P101" s="60"/>
    </row>
    <row r="102" spans="1:16" s="63" customFormat="1" ht="57.75" customHeight="1" x14ac:dyDescent="0.25">
      <c r="D102" s="64"/>
      <c r="F102" s="66"/>
      <c r="G102" s="65"/>
      <c r="H102" s="64"/>
      <c r="I102" s="67"/>
    </row>
    <row r="103" spans="1:16" ht="5.25" customHeight="1" x14ac:dyDescent="0.25">
      <c r="B103" s="53"/>
      <c r="C103" s="152"/>
      <c r="D103" s="153"/>
      <c r="E103" s="154"/>
      <c r="F103" s="155"/>
      <c r="G103" s="156"/>
      <c r="H103" s="157"/>
      <c r="I103" s="158"/>
      <c r="J103" s="156"/>
      <c r="K103" s="159"/>
      <c r="L103" s="163"/>
      <c r="M103" s="163"/>
      <c r="N103" s="164"/>
      <c r="O103" s="163"/>
      <c r="P103" s="163"/>
    </row>
    <row r="104" spans="1:16" ht="5.25" customHeight="1" thickBot="1" x14ac:dyDescent="0.3">
      <c r="B104" s="53"/>
      <c r="C104" s="152"/>
      <c r="D104" s="153"/>
      <c r="E104" s="154"/>
      <c r="F104" s="155"/>
      <c r="G104" s="156"/>
      <c r="H104" s="157"/>
      <c r="I104" s="158"/>
      <c r="J104" s="156"/>
      <c r="K104" s="159"/>
      <c r="L104" s="163"/>
      <c r="M104" s="163"/>
      <c r="N104" s="164"/>
      <c r="O104" s="163"/>
      <c r="P104" s="163"/>
    </row>
    <row r="105" spans="1:16" ht="6" customHeight="1" x14ac:dyDescent="0.25">
      <c r="B105" s="165"/>
      <c r="C105" s="166"/>
      <c r="D105" s="167"/>
      <c r="E105" s="166"/>
      <c r="F105" s="168"/>
      <c r="G105" s="169"/>
      <c r="H105" s="167"/>
      <c r="I105" s="170"/>
      <c r="J105" s="166"/>
      <c r="K105" s="166"/>
      <c r="L105" s="166"/>
      <c r="M105" s="166"/>
      <c r="N105" s="166"/>
      <c r="O105" s="171"/>
      <c r="P105" s="171"/>
    </row>
    <row r="106" spans="1:16" ht="34.950000000000003" customHeight="1" x14ac:dyDescent="0.3">
      <c r="B106" s="187" t="s">
        <v>134</v>
      </c>
      <c r="C106" s="188"/>
      <c r="D106" s="189"/>
      <c r="E106" s="190"/>
      <c r="F106" s="191"/>
      <c r="G106" s="190"/>
      <c r="H106" s="189"/>
      <c r="I106" s="192"/>
      <c r="J106" s="190"/>
      <c r="K106" s="190"/>
      <c r="L106" s="190"/>
      <c r="M106" s="188"/>
      <c r="N106" s="188"/>
      <c r="O106" s="188"/>
      <c r="P106" s="188"/>
    </row>
    <row r="107" spans="1:16" ht="25.5" customHeight="1" x14ac:dyDescent="0.3">
      <c r="B107" s="188"/>
      <c r="C107" s="188"/>
      <c r="D107" s="189"/>
      <c r="E107" s="190"/>
      <c r="F107" s="191"/>
      <c r="G107" s="190"/>
      <c r="H107" s="189"/>
      <c r="I107" s="192"/>
      <c r="J107" s="190"/>
      <c r="K107" s="190"/>
      <c r="L107" s="190"/>
      <c r="M107" s="188"/>
      <c r="N107" s="188"/>
      <c r="O107" s="188"/>
      <c r="P107" s="188"/>
    </row>
    <row r="108" spans="1:16" ht="25.5" customHeight="1" x14ac:dyDescent="0.3">
      <c r="B108" s="188"/>
      <c r="C108" s="188"/>
      <c r="D108" s="189"/>
      <c r="E108" s="190"/>
      <c r="F108" s="191"/>
      <c r="G108" s="190"/>
      <c r="H108" s="189"/>
      <c r="I108" s="192"/>
      <c r="J108" s="190"/>
      <c r="K108" s="190"/>
      <c r="L108" s="190"/>
      <c r="M108" s="188"/>
      <c r="N108" s="188"/>
      <c r="O108" s="188"/>
      <c r="P108" s="188"/>
    </row>
    <row r="109" spans="1:16" ht="25.5" customHeight="1" x14ac:dyDescent="0.3">
      <c r="B109" s="188"/>
      <c r="C109" s="188"/>
      <c r="D109" s="189"/>
      <c r="E109" s="190"/>
      <c r="F109" s="191"/>
      <c r="G109" s="190"/>
      <c r="H109" s="189"/>
      <c r="I109" s="192"/>
      <c r="J109" s="190"/>
      <c r="K109" s="190"/>
      <c r="L109" s="190"/>
      <c r="M109" s="188"/>
      <c r="N109" s="188"/>
      <c r="O109" s="188"/>
      <c r="P109" s="188"/>
    </row>
    <row r="110" spans="1:16" ht="25.5" customHeight="1" x14ac:dyDescent="0.3">
      <c r="B110" s="188"/>
      <c r="C110" s="188"/>
      <c r="D110" s="189"/>
      <c r="E110" s="190"/>
      <c r="F110" s="191"/>
      <c r="G110" s="190"/>
      <c r="H110" s="189"/>
      <c r="I110" s="192"/>
      <c r="J110" s="190"/>
      <c r="K110" s="190"/>
      <c r="L110" s="190"/>
      <c r="M110" s="188"/>
      <c r="N110" s="188"/>
      <c r="O110" s="188"/>
      <c r="P110" s="188"/>
    </row>
    <row r="111" spans="1:16" ht="11.25" customHeight="1" x14ac:dyDescent="0.3">
      <c r="B111" s="188"/>
      <c r="C111" s="188"/>
      <c r="D111" s="189"/>
      <c r="E111" s="190"/>
      <c r="F111" s="191"/>
      <c r="G111" s="190"/>
      <c r="H111" s="189"/>
      <c r="I111" s="192"/>
      <c r="J111" s="190"/>
      <c r="K111" s="190"/>
      <c r="L111" s="190"/>
      <c r="M111" s="188"/>
      <c r="N111" s="188"/>
      <c r="O111" s="188"/>
      <c r="P111" s="188"/>
    </row>
    <row r="112" spans="1:16" ht="7.5" customHeight="1" x14ac:dyDescent="0.3">
      <c r="B112" s="188"/>
      <c r="C112" s="188"/>
      <c r="D112" s="189"/>
      <c r="E112" s="190"/>
      <c r="F112" s="191"/>
      <c r="G112" s="190"/>
      <c r="H112" s="189"/>
      <c r="I112" s="192"/>
      <c r="J112" s="190"/>
      <c r="K112" s="190"/>
      <c r="L112" s="190"/>
      <c r="M112" s="188"/>
      <c r="N112" s="188"/>
      <c r="O112" s="188"/>
      <c r="P112" s="188"/>
    </row>
    <row r="113" spans="1:16" ht="9.75" customHeight="1" x14ac:dyDescent="0.3">
      <c r="B113" s="188"/>
      <c r="C113" s="188"/>
      <c r="D113" s="189"/>
      <c r="E113" s="190"/>
      <c r="F113" s="191"/>
      <c r="G113" s="190"/>
      <c r="H113" s="189"/>
      <c r="I113" s="192"/>
      <c r="J113" s="190"/>
      <c r="K113" s="190"/>
      <c r="L113" s="190"/>
      <c r="M113" s="188"/>
      <c r="N113" s="188"/>
      <c r="O113" s="188"/>
      <c r="P113" s="188"/>
    </row>
    <row r="114" spans="1:16" ht="69.599999999999994" customHeight="1" x14ac:dyDescent="0.3">
      <c r="B114" s="188"/>
      <c r="C114" s="188"/>
      <c r="D114" s="189"/>
      <c r="E114" s="190"/>
      <c r="F114" s="191"/>
      <c r="G114" s="190"/>
      <c r="H114" s="189"/>
      <c r="I114" s="192"/>
      <c r="J114" s="190"/>
      <c r="K114" s="190"/>
      <c r="L114" s="190"/>
      <c r="M114" s="188"/>
      <c r="N114" s="188"/>
      <c r="O114" s="188"/>
      <c r="P114" s="188"/>
    </row>
    <row r="115" spans="1:16" ht="13.2" customHeight="1" x14ac:dyDescent="0.3">
      <c r="B115" s="172"/>
      <c r="C115" s="172"/>
      <c r="D115" s="173"/>
      <c r="E115" s="172"/>
      <c r="F115" s="174"/>
      <c r="G115" s="175"/>
      <c r="H115" s="173"/>
      <c r="I115" s="176"/>
      <c r="J115" s="172"/>
      <c r="K115" s="172"/>
      <c r="L115" s="172"/>
      <c r="M115" s="172"/>
      <c r="N115" s="172"/>
      <c r="O115" s="172"/>
      <c r="P115" s="172"/>
    </row>
    <row r="116" spans="1:16" ht="13.5" hidden="1" customHeight="1" x14ac:dyDescent="0.25">
      <c r="A116" s="63"/>
      <c r="B116" s="63"/>
      <c r="C116" s="63"/>
      <c r="D116" s="64"/>
      <c r="E116" s="65"/>
      <c r="F116" s="66"/>
      <c r="G116" s="65"/>
      <c r="H116" s="64"/>
      <c r="I116" s="67"/>
      <c r="J116" s="63"/>
      <c r="K116" s="63"/>
      <c r="L116" s="63"/>
      <c r="M116" s="63"/>
      <c r="N116" s="63"/>
      <c r="O116" s="63"/>
      <c r="P116" s="63"/>
    </row>
    <row r="117" spans="1:16" ht="13.5" hidden="1" customHeight="1" x14ac:dyDescent="0.25">
      <c r="A117" s="63"/>
      <c r="B117" s="63"/>
      <c r="C117" s="63"/>
      <c r="D117" s="64"/>
      <c r="E117" s="65"/>
      <c r="F117" s="66"/>
      <c r="G117" s="65"/>
      <c r="H117" s="64"/>
      <c r="I117" s="67"/>
      <c r="J117" s="63"/>
      <c r="K117" s="63"/>
      <c r="L117" s="63"/>
      <c r="M117" s="63"/>
      <c r="N117" s="63"/>
      <c r="O117" s="63"/>
      <c r="P117" s="63"/>
    </row>
    <row r="118" spans="1:16" ht="13.5" hidden="1" customHeight="1" x14ac:dyDescent="0.25">
      <c r="A118" s="63"/>
      <c r="B118" s="63"/>
      <c r="C118" s="63"/>
      <c r="D118" s="64"/>
      <c r="E118" s="65"/>
      <c r="F118" s="66"/>
      <c r="G118" s="65"/>
      <c r="H118" s="64"/>
      <c r="I118" s="67"/>
      <c r="J118" s="63"/>
      <c r="K118" s="63"/>
      <c r="L118" s="63"/>
      <c r="M118" s="63"/>
      <c r="N118" s="63"/>
      <c r="O118" s="63"/>
      <c r="P118" s="63"/>
    </row>
    <row r="119" spans="1:16" ht="13.5" hidden="1" customHeight="1" x14ac:dyDescent="0.25">
      <c r="A119" s="63"/>
      <c r="B119" s="63"/>
      <c r="C119" s="63"/>
      <c r="D119" s="64"/>
      <c r="E119" s="65"/>
      <c r="F119" s="66"/>
      <c r="G119" s="65"/>
      <c r="H119" s="64"/>
      <c r="I119" s="67"/>
      <c r="J119" s="63"/>
      <c r="K119" s="63"/>
      <c r="L119" s="63"/>
      <c r="M119" s="63"/>
      <c r="N119" s="63"/>
      <c r="O119" s="63"/>
      <c r="P119" s="63"/>
    </row>
    <row r="120" spans="1:16" ht="13.5" hidden="1" customHeight="1" x14ac:dyDescent="0.25">
      <c r="A120" s="63"/>
      <c r="B120" s="63"/>
      <c r="C120" s="63"/>
      <c r="D120" s="64"/>
      <c r="E120" s="65"/>
      <c r="F120" s="66"/>
      <c r="G120" s="65"/>
      <c r="H120" s="64"/>
      <c r="I120" s="67"/>
      <c r="J120" s="63"/>
      <c r="K120" s="63"/>
      <c r="L120" s="63"/>
      <c r="M120" s="63"/>
      <c r="N120" s="63"/>
      <c r="O120" s="63"/>
      <c r="P120" s="63"/>
    </row>
    <row r="121" spans="1:16" ht="15.75" hidden="1" customHeight="1" x14ac:dyDescent="0.25">
      <c r="A121" s="63"/>
      <c r="B121" s="63"/>
      <c r="C121" s="63"/>
      <c r="D121" s="64"/>
      <c r="E121" s="65"/>
      <c r="F121" s="66"/>
      <c r="G121" s="65"/>
      <c r="H121" s="64"/>
      <c r="I121" s="67"/>
      <c r="J121" s="63"/>
      <c r="K121" s="63"/>
      <c r="L121" s="63"/>
      <c r="M121" s="63"/>
      <c r="N121" s="63"/>
      <c r="O121" s="63"/>
      <c r="P121" s="63"/>
    </row>
    <row r="122" spans="1:16" ht="15.75" hidden="1" customHeight="1" x14ac:dyDescent="0.25">
      <c r="A122" s="63"/>
      <c r="B122" s="63"/>
      <c r="C122" s="63"/>
      <c r="D122" s="64"/>
      <c r="E122" s="65"/>
      <c r="F122" s="66"/>
      <c r="G122" s="65"/>
      <c r="H122" s="64"/>
      <c r="I122" s="67"/>
      <c r="J122" s="63"/>
      <c r="K122" s="63"/>
      <c r="L122" s="63"/>
      <c r="M122" s="63"/>
      <c r="N122" s="63"/>
      <c r="O122" s="63"/>
      <c r="P122" s="63"/>
    </row>
    <row r="123" spans="1:16" ht="15.75" hidden="1" customHeight="1" x14ac:dyDescent="0.25">
      <c r="A123" s="63"/>
      <c r="B123" s="63"/>
      <c r="C123" s="63"/>
      <c r="D123" s="64"/>
      <c r="E123" s="65"/>
      <c r="F123" s="66"/>
      <c r="G123" s="65"/>
      <c r="H123" s="64"/>
      <c r="I123" s="67"/>
      <c r="J123" s="63"/>
      <c r="K123" s="63"/>
      <c r="L123" s="63"/>
      <c r="M123" s="63"/>
      <c r="N123" s="63"/>
      <c r="O123" s="63"/>
      <c r="P123" s="63"/>
    </row>
    <row r="124" spans="1:16" ht="15.75" hidden="1" customHeight="1" x14ac:dyDescent="0.25">
      <c r="A124" s="63"/>
      <c r="B124" s="63"/>
      <c r="C124" s="63"/>
      <c r="D124" s="64"/>
      <c r="E124" s="65"/>
      <c r="F124" s="66"/>
      <c r="G124" s="65"/>
      <c r="H124" s="64"/>
      <c r="I124" s="67"/>
      <c r="J124" s="63"/>
      <c r="K124" s="63"/>
      <c r="L124" s="63"/>
      <c r="M124" s="63"/>
      <c r="N124" s="63"/>
      <c r="O124" s="63"/>
      <c r="P124" s="63"/>
    </row>
    <row r="125" spans="1:16" ht="15.75" hidden="1" customHeight="1" x14ac:dyDescent="0.25">
      <c r="A125" s="63"/>
      <c r="B125" s="63"/>
      <c r="C125" s="63"/>
      <c r="D125" s="64"/>
      <c r="E125" s="65"/>
      <c r="F125" s="66"/>
      <c r="G125" s="65"/>
      <c r="H125" s="64"/>
      <c r="I125" s="67"/>
      <c r="J125" s="63"/>
      <c r="K125" s="63"/>
      <c r="L125" s="63"/>
      <c r="M125" s="63"/>
      <c r="N125" s="63"/>
      <c r="O125" s="63"/>
      <c r="P125" s="63"/>
    </row>
    <row r="126" spans="1:16" ht="15.75" hidden="1" customHeight="1" x14ac:dyDescent="0.25">
      <c r="A126" s="63"/>
      <c r="B126" s="63"/>
      <c r="C126" s="63"/>
      <c r="D126" s="64"/>
      <c r="E126" s="65"/>
      <c r="F126" s="66"/>
      <c r="G126" s="65"/>
      <c r="H126" s="64"/>
      <c r="I126" s="67"/>
      <c r="J126" s="63"/>
      <c r="K126" s="63"/>
      <c r="L126" s="63"/>
      <c r="M126" s="63"/>
      <c r="N126" s="63"/>
      <c r="O126" s="63"/>
      <c r="P126" s="63"/>
    </row>
    <row r="127" spans="1:16" ht="15.75" hidden="1" customHeight="1" x14ac:dyDescent="0.25">
      <c r="A127" s="63"/>
      <c r="B127" s="63"/>
      <c r="C127" s="63"/>
      <c r="D127" s="64"/>
      <c r="E127" s="65"/>
      <c r="F127" s="66"/>
      <c r="G127" s="65"/>
      <c r="H127" s="64"/>
      <c r="I127" s="67"/>
      <c r="J127" s="63"/>
      <c r="K127" s="63"/>
      <c r="L127" s="63"/>
      <c r="M127" s="63"/>
      <c r="N127" s="63"/>
      <c r="O127" s="63"/>
      <c r="P127" s="63"/>
    </row>
    <row r="128" spans="1:16" ht="15.75" hidden="1" customHeight="1" x14ac:dyDescent="0.25">
      <c r="A128" s="63"/>
      <c r="B128" s="63"/>
      <c r="C128" s="63"/>
      <c r="D128" s="64"/>
      <c r="E128" s="65"/>
      <c r="F128" s="66"/>
      <c r="G128" s="65"/>
      <c r="H128" s="64"/>
      <c r="I128" s="67"/>
      <c r="J128" s="63"/>
      <c r="K128" s="63"/>
      <c r="L128" s="63"/>
      <c r="M128" s="63"/>
      <c r="N128" s="63"/>
      <c r="O128" s="63"/>
      <c r="P128" s="63"/>
    </row>
    <row r="129" spans="1:17" ht="15.75" hidden="1" customHeight="1" x14ac:dyDescent="0.25">
      <c r="A129" s="63"/>
      <c r="B129" s="63"/>
      <c r="C129" s="63"/>
      <c r="D129" s="64"/>
      <c r="E129" s="65"/>
      <c r="F129" s="66"/>
      <c r="G129" s="65"/>
      <c r="H129" s="64"/>
      <c r="I129" s="67"/>
      <c r="J129" s="63"/>
      <c r="K129" s="63"/>
      <c r="L129" s="63"/>
      <c r="M129" s="63"/>
      <c r="N129" s="63"/>
      <c r="O129" s="63"/>
      <c r="P129" s="63"/>
    </row>
    <row r="130" spans="1:17" s="131" customFormat="1" ht="15.75" hidden="1" customHeight="1" x14ac:dyDescent="0.25">
      <c r="A130" s="63"/>
      <c r="B130" s="63"/>
      <c r="C130" s="63"/>
      <c r="D130" s="64"/>
      <c r="E130" s="65"/>
      <c r="F130" s="66"/>
      <c r="G130" s="65"/>
      <c r="H130" s="64"/>
      <c r="I130" s="67"/>
      <c r="J130" s="63"/>
      <c r="K130" s="63"/>
      <c r="L130" s="63"/>
      <c r="M130" s="63"/>
      <c r="N130" s="63"/>
      <c r="O130" s="63"/>
      <c r="P130" s="63"/>
      <c r="Q130" s="1"/>
    </row>
    <row r="131" spans="1:17" s="131" customFormat="1" ht="15.75" hidden="1" customHeight="1" x14ac:dyDescent="0.25">
      <c r="A131" s="63"/>
      <c r="B131" s="63"/>
      <c r="C131" s="63"/>
      <c r="D131" s="64"/>
      <c r="E131" s="65"/>
      <c r="F131" s="66"/>
      <c r="G131" s="65"/>
      <c r="H131" s="64"/>
      <c r="I131" s="67"/>
      <c r="J131" s="63"/>
      <c r="K131" s="63"/>
      <c r="L131" s="63"/>
      <c r="M131" s="63"/>
      <c r="N131" s="63"/>
      <c r="O131" s="63"/>
      <c r="P131" s="63"/>
      <c r="Q131" s="1"/>
    </row>
    <row r="132" spans="1:17" s="131" customFormat="1" ht="15.75" hidden="1" customHeight="1" x14ac:dyDescent="0.25">
      <c r="A132" s="63"/>
      <c r="B132" s="63"/>
      <c r="C132" s="63"/>
      <c r="D132" s="64"/>
      <c r="E132" s="65"/>
      <c r="F132" s="66"/>
      <c r="G132" s="65"/>
      <c r="H132" s="64"/>
      <c r="I132" s="67"/>
      <c r="J132" s="63"/>
      <c r="K132" s="63"/>
      <c r="L132" s="63"/>
      <c r="M132" s="63"/>
      <c r="N132" s="63"/>
      <c r="O132" s="63"/>
      <c r="P132" s="63"/>
      <c r="Q132" s="1"/>
    </row>
    <row r="133" spans="1:17" s="131" customFormat="1" ht="15.75" hidden="1" customHeight="1" x14ac:dyDescent="0.25">
      <c r="A133" s="63"/>
      <c r="B133" s="63"/>
      <c r="C133" s="63"/>
      <c r="D133" s="64"/>
      <c r="E133" s="65"/>
      <c r="F133" s="66"/>
      <c r="G133" s="65"/>
      <c r="H133" s="64"/>
      <c r="I133" s="67"/>
      <c r="J133" s="63"/>
      <c r="K133" s="63"/>
      <c r="L133" s="63"/>
      <c r="M133" s="63"/>
      <c r="N133" s="63"/>
      <c r="O133" s="63"/>
      <c r="P133" s="63"/>
      <c r="Q133" s="1"/>
    </row>
    <row r="134" spans="1:17" s="131" customFormat="1" ht="15.75" hidden="1" customHeight="1" x14ac:dyDescent="0.25">
      <c r="A134" s="63"/>
      <c r="B134" s="63"/>
      <c r="C134" s="63"/>
      <c r="D134" s="64"/>
      <c r="E134" s="65"/>
      <c r="F134" s="66"/>
      <c r="G134" s="65"/>
      <c r="H134" s="64"/>
      <c r="I134" s="67"/>
      <c r="J134" s="63"/>
      <c r="K134" s="63"/>
      <c r="L134" s="63"/>
      <c r="M134" s="63"/>
      <c r="N134" s="63"/>
      <c r="O134" s="63"/>
      <c r="P134" s="63"/>
      <c r="Q134" s="1"/>
    </row>
    <row r="135" spans="1:17" s="131" customFormat="1" ht="15.75" hidden="1" customHeight="1" x14ac:dyDescent="0.25">
      <c r="A135" s="63"/>
      <c r="B135" s="63"/>
      <c r="C135" s="63"/>
      <c r="D135" s="64"/>
      <c r="E135" s="65"/>
      <c r="F135" s="66"/>
      <c r="G135" s="65"/>
      <c r="H135" s="64"/>
      <c r="I135" s="67"/>
      <c r="J135" s="63"/>
      <c r="K135" s="63"/>
      <c r="L135" s="63"/>
      <c r="M135" s="63"/>
      <c r="N135" s="63"/>
      <c r="O135" s="63"/>
      <c r="P135" s="63"/>
      <c r="Q135" s="1"/>
    </row>
    <row r="136" spans="1:17" s="131" customFormat="1" ht="15.75" hidden="1" customHeight="1" x14ac:dyDescent="0.25">
      <c r="A136" s="63"/>
      <c r="B136" s="63"/>
      <c r="C136" s="63"/>
      <c r="D136" s="64"/>
      <c r="E136" s="65"/>
      <c r="F136" s="66"/>
      <c r="G136" s="65"/>
      <c r="H136" s="64"/>
      <c r="I136" s="67"/>
      <c r="J136" s="63"/>
      <c r="K136" s="63"/>
      <c r="L136" s="63"/>
      <c r="M136" s="63"/>
      <c r="N136" s="63"/>
      <c r="O136" s="63"/>
      <c r="P136" s="63"/>
      <c r="Q136" s="1"/>
    </row>
    <row r="137" spans="1:17" s="131" customFormat="1" ht="15.75" hidden="1" customHeight="1" x14ac:dyDescent="0.25">
      <c r="A137" s="63"/>
      <c r="B137" s="63"/>
      <c r="C137" s="63"/>
      <c r="D137" s="64"/>
      <c r="E137" s="65"/>
      <c r="F137" s="66"/>
      <c r="G137" s="65"/>
      <c r="H137" s="64"/>
      <c r="I137" s="67"/>
      <c r="J137" s="63"/>
      <c r="K137" s="63"/>
      <c r="L137" s="63"/>
      <c r="M137" s="63"/>
      <c r="N137" s="63"/>
      <c r="O137" s="63"/>
      <c r="P137" s="63"/>
      <c r="Q137" s="1"/>
    </row>
    <row r="138" spans="1:17" s="131" customFormat="1" ht="15.75" hidden="1" customHeight="1" x14ac:dyDescent="0.25">
      <c r="A138" s="63"/>
      <c r="B138" s="63"/>
      <c r="C138" s="63"/>
      <c r="D138" s="64"/>
      <c r="E138" s="65"/>
      <c r="F138" s="66"/>
      <c r="G138" s="65"/>
      <c r="H138" s="64"/>
      <c r="I138" s="67"/>
      <c r="J138" s="63"/>
      <c r="K138" s="63"/>
      <c r="L138" s="63"/>
      <c r="M138" s="63"/>
      <c r="N138" s="63"/>
      <c r="O138" s="63"/>
      <c r="P138" s="63"/>
      <c r="Q138" s="1"/>
    </row>
    <row r="139" spans="1:17" s="131" customFormat="1" ht="15.75" hidden="1" customHeight="1" x14ac:dyDescent="0.25">
      <c r="A139" s="63"/>
      <c r="B139" s="63"/>
      <c r="C139" s="63"/>
      <c r="D139" s="64"/>
      <c r="E139" s="65"/>
      <c r="F139" s="66"/>
      <c r="G139" s="65"/>
      <c r="H139" s="64"/>
      <c r="I139" s="67"/>
      <c r="J139" s="63"/>
      <c r="K139" s="63"/>
      <c r="L139" s="63"/>
      <c r="M139" s="63"/>
      <c r="N139" s="63"/>
      <c r="O139" s="63"/>
      <c r="P139" s="63"/>
      <c r="Q139" s="1"/>
    </row>
    <row r="140" spans="1:17" s="131" customFormat="1" ht="15.75" hidden="1" customHeight="1" x14ac:dyDescent="0.25">
      <c r="A140" s="63"/>
      <c r="B140" s="63"/>
      <c r="C140" s="63"/>
      <c r="D140" s="64"/>
      <c r="E140" s="65"/>
      <c r="F140" s="66"/>
      <c r="G140" s="65"/>
      <c r="H140" s="64"/>
      <c r="I140" s="67"/>
      <c r="J140" s="63"/>
      <c r="K140" s="63"/>
      <c r="L140" s="63"/>
      <c r="M140" s="63"/>
      <c r="N140" s="63"/>
      <c r="O140" s="63"/>
      <c r="P140" s="63"/>
      <c r="Q140" s="1"/>
    </row>
    <row r="141" spans="1:17" s="131" customFormat="1" ht="15.75" hidden="1" customHeight="1" x14ac:dyDescent="0.25">
      <c r="A141" s="63"/>
      <c r="B141" s="63"/>
      <c r="C141" s="63"/>
      <c r="D141" s="64"/>
      <c r="E141" s="65"/>
      <c r="F141" s="66"/>
      <c r="G141" s="65"/>
      <c r="H141" s="64"/>
      <c r="I141" s="67"/>
      <c r="J141" s="63"/>
      <c r="K141" s="63"/>
      <c r="L141" s="63"/>
      <c r="M141" s="63"/>
      <c r="N141" s="63"/>
      <c r="O141" s="63"/>
      <c r="P141" s="63"/>
      <c r="Q141" s="1"/>
    </row>
    <row r="142" spans="1:17" s="131" customFormat="1" ht="15.75" hidden="1" customHeight="1" x14ac:dyDescent="0.25">
      <c r="A142" s="63"/>
      <c r="B142" s="63"/>
      <c r="C142" s="63"/>
      <c r="D142" s="64"/>
      <c r="E142" s="65"/>
      <c r="F142" s="66"/>
      <c r="G142" s="65"/>
      <c r="H142" s="64"/>
      <c r="I142" s="67"/>
      <c r="J142" s="63"/>
      <c r="K142" s="63"/>
      <c r="L142" s="63"/>
      <c r="M142" s="63"/>
      <c r="N142" s="63"/>
      <c r="O142" s="63"/>
      <c r="P142" s="63"/>
      <c r="Q142" s="1"/>
    </row>
    <row r="143" spans="1:17" s="131" customFormat="1" ht="15.75" hidden="1" customHeight="1" x14ac:dyDescent="0.25">
      <c r="A143" s="63"/>
      <c r="B143" s="63"/>
      <c r="C143" s="63"/>
      <c r="D143" s="64"/>
      <c r="E143" s="65"/>
      <c r="F143" s="66"/>
      <c r="G143" s="65"/>
      <c r="H143" s="64"/>
      <c r="I143" s="67"/>
      <c r="J143" s="63"/>
      <c r="K143" s="63"/>
      <c r="L143" s="63"/>
      <c r="M143" s="63"/>
      <c r="N143" s="63"/>
      <c r="O143" s="63"/>
      <c r="P143" s="63"/>
      <c r="Q143" s="1"/>
    </row>
    <row r="144" spans="1:17" s="131" customFormat="1" ht="15.75" hidden="1" customHeight="1" x14ac:dyDescent="0.25">
      <c r="A144" s="63"/>
      <c r="B144" s="63"/>
      <c r="C144" s="63"/>
      <c r="D144" s="64"/>
      <c r="E144" s="65"/>
      <c r="F144" s="66"/>
      <c r="G144" s="65"/>
      <c r="H144" s="64"/>
      <c r="I144" s="67"/>
      <c r="J144" s="63"/>
      <c r="K144" s="63"/>
      <c r="L144" s="63"/>
      <c r="M144" s="63"/>
      <c r="N144" s="63"/>
      <c r="O144" s="63"/>
      <c r="P144" s="63"/>
      <c r="Q144" s="1"/>
    </row>
    <row r="145" spans="1:17" s="131" customFormat="1" ht="15.75" hidden="1" customHeight="1" x14ac:dyDescent="0.25">
      <c r="A145" s="63"/>
      <c r="B145" s="63"/>
      <c r="C145" s="63"/>
      <c r="D145" s="64"/>
      <c r="E145" s="65"/>
      <c r="F145" s="66"/>
      <c r="G145" s="65"/>
      <c r="H145" s="64"/>
      <c r="I145" s="67"/>
      <c r="J145" s="63"/>
      <c r="K145" s="63"/>
      <c r="L145" s="63"/>
      <c r="M145" s="63"/>
      <c r="N145" s="63"/>
      <c r="O145" s="63"/>
      <c r="P145" s="63"/>
      <c r="Q145" s="1"/>
    </row>
    <row r="146" spans="1:17" s="131" customFormat="1" ht="15.75" hidden="1" customHeight="1" x14ac:dyDescent="0.25">
      <c r="A146" s="63"/>
      <c r="B146" s="63"/>
      <c r="C146" s="63"/>
      <c r="D146" s="64"/>
      <c r="E146" s="65"/>
      <c r="F146" s="66"/>
      <c r="G146" s="65"/>
      <c r="H146" s="64"/>
      <c r="I146" s="67"/>
      <c r="J146" s="63"/>
      <c r="K146" s="63"/>
      <c r="L146" s="63"/>
      <c r="M146" s="63"/>
      <c r="N146" s="63"/>
      <c r="O146" s="63"/>
      <c r="P146" s="63"/>
      <c r="Q146" s="1"/>
    </row>
    <row r="147" spans="1:17" s="131" customFormat="1" ht="15.75" hidden="1" customHeight="1" x14ac:dyDescent="0.25">
      <c r="A147" s="63"/>
      <c r="B147" s="63"/>
      <c r="C147" s="63"/>
      <c r="D147" s="64"/>
      <c r="E147" s="65"/>
      <c r="F147" s="66"/>
      <c r="G147" s="65"/>
      <c r="H147" s="64"/>
      <c r="I147" s="67"/>
      <c r="J147" s="63"/>
      <c r="K147" s="63"/>
      <c r="L147" s="63"/>
      <c r="M147" s="63"/>
      <c r="N147" s="63"/>
      <c r="O147" s="63"/>
      <c r="P147" s="63"/>
      <c r="Q147" s="1"/>
    </row>
    <row r="148" spans="1:17" s="131" customFormat="1" ht="15.75" hidden="1" customHeight="1" x14ac:dyDescent="0.25">
      <c r="A148" s="63"/>
      <c r="B148" s="63"/>
      <c r="C148" s="63"/>
      <c r="D148" s="64"/>
      <c r="E148" s="65"/>
      <c r="F148" s="66"/>
      <c r="G148" s="65"/>
      <c r="H148" s="64"/>
      <c r="I148" s="67"/>
      <c r="J148" s="63"/>
      <c r="K148" s="63"/>
      <c r="L148" s="63"/>
      <c r="M148" s="63"/>
      <c r="N148" s="63"/>
      <c r="O148" s="63"/>
      <c r="P148" s="63"/>
      <c r="Q148" s="1"/>
    </row>
    <row r="149" spans="1:17" s="131" customFormat="1" ht="15.75" hidden="1" customHeight="1" x14ac:dyDescent="0.25">
      <c r="A149" s="63"/>
      <c r="B149" s="63"/>
      <c r="C149" s="63"/>
      <c r="D149" s="64"/>
      <c r="E149" s="65"/>
      <c r="F149" s="66"/>
      <c r="G149" s="65"/>
      <c r="H149" s="64"/>
      <c r="I149" s="67"/>
      <c r="J149" s="63"/>
      <c r="K149" s="63"/>
      <c r="L149" s="63"/>
      <c r="M149" s="63"/>
      <c r="N149" s="63"/>
      <c r="O149" s="63"/>
      <c r="P149" s="63"/>
      <c r="Q149" s="1"/>
    </row>
    <row r="150" spans="1:17" s="131" customFormat="1" ht="15.75" hidden="1" customHeight="1" x14ac:dyDescent="0.25">
      <c r="A150" s="63"/>
      <c r="B150" s="63"/>
      <c r="C150" s="63"/>
      <c r="D150" s="64"/>
      <c r="E150" s="65"/>
      <c r="F150" s="66"/>
      <c r="G150" s="65"/>
      <c r="H150" s="64"/>
      <c r="I150" s="67"/>
      <c r="J150" s="63"/>
      <c r="K150" s="63"/>
      <c r="L150" s="63"/>
      <c r="M150" s="63"/>
      <c r="N150" s="63"/>
      <c r="O150" s="63"/>
      <c r="P150" s="63"/>
      <c r="Q150" s="1"/>
    </row>
    <row r="151" spans="1:17" s="131" customFormat="1" ht="15.75" hidden="1" customHeight="1" x14ac:dyDescent="0.25">
      <c r="A151" s="63"/>
      <c r="B151" s="63"/>
      <c r="C151" s="63"/>
      <c r="D151" s="64"/>
      <c r="E151" s="65"/>
      <c r="F151" s="66"/>
      <c r="G151" s="65"/>
      <c r="H151" s="64"/>
      <c r="I151" s="67"/>
      <c r="J151" s="63"/>
      <c r="K151" s="63"/>
      <c r="L151" s="63"/>
      <c r="M151" s="63"/>
      <c r="N151" s="63"/>
      <c r="O151" s="63"/>
      <c r="P151" s="63"/>
      <c r="Q151" s="1"/>
    </row>
    <row r="152" spans="1:17" s="131" customFormat="1" ht="15.75" hidden="1" customHeight="1" x14ac:dyDescent="0.25">
      <c r="A152" s="63"/>
      <c r="B152" s="63"/>
      <c r="C152" s="63"/>
      <c r="D152" s="64"/>
      <c r="E152" s="65"/>
      <c r="F152" s="66"/>
      <c r="G152" s="65"/>
      <c r="H152" s="64"/>
      <c r="I152" s="67"/>
      <c r="J152" s="63"/>
      <c r="K152" s="63"/>
      <c r="L152" s="63"/>
      <c r="M152" s="63"/>
      <c r="N152" s="63"/>
      <c r="O152" s="63"/>
      <c r="P152" s="63"/>
      <c r="Q152" s="1"/>
    </row>
    <row r="153" spans="1:17" s="131" customFormat="1" ht="15.75" hidden="1" customHeight="1" x14ac:dyDescent="0.25">
      <c r="A153" s="63"/>
      <c r="B153" s="63"/>
      <c r="C153" s="63"/>
      <c r="D153" s="64"/>
      <c r="E153" s="65"/>
      <c r="F153" s="66"/>
      <c r="G153" s="65"/>
      <c r="H153" s="64"/>
      <c r="I153" s="67"/>
      <c r="J153" s="63"/>
      <c r="K153" s="63"/>
      <c r="L153" s="63"/>
      <c r="M153" s="63"/>
      <c r="N153" s="63"/>
      <c r="O153" s="63"/>
      <c r="P153" s="63"/>
      <c r="Q153" s="1"/>
    </row>
    <row r="154" spans="1:17" s="131" customFormat="1" ht="15.75" hidden="1" customHeight="1" x14ac:dyDescent="0.25">
      <c r="A154" s="63"/>
      <c r="B154" s="63"/>
      <c r="C154" s="63"/>
      <c r="D154" s="64"/>
      <c r="E154" s="65"/>
      <c r="F154" s="66"/>
      <c r="G154" s="65"/>
      <c r="H154" s="64"/>
      <c r="I154" s="67"/>
      <c r="J154" s="63"/>
      <c r="K154" s="63"/>
      <c r="L154" s="63"/>
      <c r="M154" s="63"/>
      <c r="N154" s="63"/>
      <c r="O154" s="63"/>
      <c r="P154" s="63"/>
      <c r="Q154" s="1"/>
    </row>
    <row r="155" spans="1:17" s="131" customFormat="1" ht="15.75" hidden="1" customHeight="1" x14ac:dyDescent="0.25">
      <c r="A155" s="63"/>
      <c r="B155" s="63"/>
      <c r="C155" s="63"/>
      <c r="D155" s="64"/>
      <c r="E155" s="65"/>
      <c r="F155" s="66"/>
      <c r="G155" s="65"/>
      <c r="H155" s="64"/>
      <c r="I155" s="67"/>
      <c r="J155" s="63"/>
      <c r="K155" s="63"/>
      <c r="L155" s="63"/>
      <c r="M155" s="63"/>
      <c r="N155" s="63"/>
      <c r="O155" s="63"/>
      <c r="P155" s="63"/>
      <c r="Q155" s="1"/>
    </row>
    <row r="156" spans="1:17" s="131" customFormat="1" ht="15.75" hidden="1" customHeight="1" x14ac:dyDescent="0.25">
      <c r="A156" s="63"/>
      <c r="B156" s="63"/>
      <c r="C156" s="63"/>
      <c r="D156" s="64"/>
      <c r="E156" s="65"/>
      <c r="F156" s="66"/>
      <c r="G156" s="65"/>
      <c r="H156" s="64"/>
      <c r="I156" s="67"/>
      <c r="J156" s="63"/>
      <c r="K156" s="63"/>
      <c r="L156" s="63"/>
      <c r="M156" s="63"/>
      <c r="N156" s="63"/>
      <c r="O156" s="63"/>
      <c r="P156" s="63"/>
      <c r="Q156" s="1"/>
    </row>
    <row r="157" spans="1:17" s="131" customFormat="1" ht="15.75" hidden="1" customHeight="1" x14ac:dyDescent="0.25">
      <c r="A157" s="63"/>
      <c r="B157" s="63"/>
      <c r="C157" s="63"/>
      <c r="D157" s="64"/>
      <c r="E157" s="65"/>
      <c r="F157" s="66"/>
      <c r="G157" s="65"/>
      <c r="H157" s="64"/>
      <c r="I157" s="67"/>
      <c r="J157" s="63"/>
      <c r="K157" s="63"/>
      <c r="L157" s="63"/>
      <c r="M157" s="63"/>
      <c r="N157" s="63"/>
      <c r="O157" s="63"/>
      <c r="P157" s="63"/>
      <c r="Q157" s="1"/>
    </row>
    <row r="158" spans="1:17" s="131" customFormat="1" ht="15.75" hidden="1" customHeight="1" x14ac:dyDescent="0.25">
      <c r="A158" s="63"/>
      <c r="B158" s="63"/>
      <c r="C158" s="63"/>
      <c r="D158" s="64"/>
      <c r="E158" s="65"/>
      <c r="F158" s="66"/>
      <c r="G158" s="65"/>
      <c r="H158" s="64"/>
      <c r="I158" s="67"/>
      <c r="J158" s="63"/>
      <c r="K158" s="63"/>
      <c r="L158" s="63"/>
      <c r="M158" s="63"/>
      <c r="N158" s="63"/>
      <c r="O158" s="63"/>
      <c r="P158" s="63"/>
      <c r="Q158" s="1"/>
    </row>
    <row r="159" spans="1:17" s="131" customFormat="1" ht="15.75" hidden="1" customHeight="1" x14ac:dyDescent="0.25">
      <c r="A159" s="63"/>
      <c r="B159" s="63"/>
      <c r="C159" s="63"/>
      <c r="D159" s="64"/>
      <c r="E159" s="65"/>
      <c r="F159" s="66"/>
      <c r="G159" s="65"/>
      <c r="H159" s="64"/>
      <c r="I159" s="67"/>
      <c r="J159" s="63"/>
      <c r="K159" s="63"/>
      <c r="L159" s="63"/>
      <c r="M159" s="63"/>
      <c r="N159" s="63"/>
      <c r="O159" s="63"/>
      <c r="P159" s="63"/>
      <c r="Q159" s="1"/>
    </row>
    <row r="160" spans="1:17" s="131" customFormat="1" ht="15.75" hidden="1" customHeight="1" x14ac:dyDescent="0.25">
      <c r="A160" s="63"/>
      <c r="B160" s="63"/>
      <c r="C160" s="63"/>
      <c r="D160" s="64"/>
      <c r="E160" s="65"/>
      <c r="F160" s="66"/>
      <c r="G160" s="65"/>
      <c r="H160" s="64"/>
      <c r="I160" s="67"/>
      <c r="J160" s="63"/>
      <c r="K160" s="63"/>
      <c r="L160" s="63"/>
      <c r="M160" s="63"/>
      <c r="N160" s="63"/>
      <c r="O160" s="63"/>
      <c r="P160" s="63"/>
      <c r="Q160" s="1"/>
    </row>
    <row r="161" spans="1:17" s="131" customFormat="1" ht="15.75" hidden="1" customHeight="1" x14ac:dyDescent="0.25">
      <c r="A161" s="63"/>
      <c r="B161" s="63"/>
      <c r="C161" s="63"/>
      <c r="D161" s="64"/>
      <c r="E161" s="65"/>
      <c r="F161" s="66"/>
      <c r="G161" s="65"/>
      <c r="H161" s="64"/>
      <c r="I161" s="67"/>
      <c r="J161" s="63"/>
      <c r="K161" s="63"/>
      <c r="L161" s="63"/>
      <c r="M161" s="63"/>
      <c r="N161" s="63"/>
      <c r="O161" s="63"/>
      <c r="P161" s="63"/>
      <c r="Q161" s="1"/>
    </row>
    <row r="162" spans="1:17" s="131" customFormat="1" ht="15.75" hidden="1" customHeight="1" x14ac:dyDescent="0.25">
      <c r="A162" s="63"/>
      <c r="B162" s="63"/>
      <c r="C162" s="63"/>
      <c r="D162" s="64"/>
      <c r="E162" s="65"/>
      <c r="F162" s="66"/>
      <c r="G162" s="65"/>
      <c r="H162" s="64"/>
      <c r="I162" s="67"/>
      <c r="J162" s="63"/>
      <c r="K162" s="63"/>
      <c r="L162" s="63"/>
      <c r="M162" s="63"/>
      <c r="N162" s="63"/>
      <c r="O162" s="63"/>
      <c r="P162" s="63"/>
      <c r="Q162" s="1"/>
    </row>
    <row r="163" spans="1:17" s="131" customFormat="1" ht="15.75" hidden="1" customHeight="1" x14ac:dyDescent="0.25">
      <c r="A163" s="63"/>
      <c r="B163" s="63"/>
      <c r="C163" s="63"/>
      <c r="D163" s="64"/>
      <c r="E163" s="65"/>
      <c r="F163" s="66"/>
      <c r="G163" s="65"/>
      <c r="H163" s="64"/>
      <c r="I163" s="67"/>
      <c r="J163" s="63"/>
      <c r="K163" s="63"/>
      <c r="L163" s="63"/>
      <c r="M163" s="63"/>
      <c r="N163" s="63"/>
      <c r="O163" s="63"/>
      <c r="P163" s="63"/>
      <c r="Q163" s="1"/>
    </row>
    <row r="164" spans="1:17" s="131" customFormat="1" ht="15.75" hidden="1" customHeight="1" x14ac:dyDescent="0.25">
      <c r="A164" s="63"/>
      <c r="B164" s="63"/>
      <c r="C164" s="63"/>
      <c r="D164" s="64"/>
      <c r="E164" s="65"/>
      <c r="F164" s="66"/>
      <c r="G164" s="65"/>
      <c r="H164" s="64"/>
      <c r="I164" s="67"/>
      <c r="J164" s="63"/>
      <c r="K164" s="63"/>
      <c r="L164" s="63"/>
      <c r="M164" s="63"/>
      <c r="N164" s="63"/>
      <c r="O164" s="63"/>
      <c r="P164" s="63"/>
      <c r="Q164" s="1"/>
    </row>
    <row r="165" spans="1:17" s="131" customFormat="1" ht="15.75" hidden="1" customHeight="1" x14ac:dyDescent="0.25">
      <c r="A165" s="63"/>
      <c r="B165" s="63"/>
      <c r="C165" s="63"/>
      <c r="D165" s="64"/>
      <c r="E165" s="65"/>
      <c r="F165" s="66"/>
      <c r="G165" s="65"/>
      <c r="H165" s="64"/>
      <c r="I165" s="67"/>
      <c r="J165" s="63"/>
      <c r="K165" s="63"/>
      <c r="L165" s="63"/>
      <c r="M165" s="63"/>
      <c r="N165" s="63"/>
      <c r="O165" s="63"/>
      <c r="P165" s="63"/>
      <c r="Q165" s="1"/>
    </row>
    <row r="166" spans="1:17" s="131" customFormat="1" ht="15.75" hidden="1" customHeight="1" x14ac:dyDescent="0.25">
      <c r="A166" s="63"/>
      <c r="B166" s="63"/>
      <c r="C166" s="63"/>
      <c r="D166" s="64"/>
      <c r="E166" s="65"/>
      <c r="F166" s="66"/>
      <c r="G166" s="65"/>
      <c r="H166" s="64"/>
      <c r="I166" s="67"/>
      <c r="J166" s="63"/>
      <c r="K166" s="63"/>
      <c r="L166" s="63"/>
      <c r="M166" s="63"/>
      <c r="N166" s="63"/>
      <c r="O166" s="63"/>
      <c r="P166" s="63"/>
      <c r="Q166" s="1"/>
    </row>
    <row r="167" spans="1:17" s="131" customFormat="1" ht="15.75" hidden="1" customHeight="1" x14ac:dyDescent="0.25">
      <c r="A167" s="63"/>
      <c r="B167" s="63"/>
      <c r="C167" s="63"/>
      <c r="D167" s="64"/>
      <c r="E167" s="65"/>
      <c r="F167" s="66"/>
      <c r="G167" s="65"/>
      <c r="H167" s="64"/>
      <c r="I167" s="67"/>
      <c r="J167" s="63"/>
      <c r="K167" s="63"/>
      <c r="L167" s="63"/>
      <c r="M167" s="63"/>
      <c r="N167" s="63"/>
      <c r="O167" s="63"/>
      <c r="P167" s="63"/>
      <c r="Q167" s="1"/>
    </row>
    <row r="168" spans="1:17" s="131" customFormat="1" ht="15.75" hidden="1" customHeight="1" x14ac:dyDescent="0.25">
      <c r="A168" s="63"/>
      <c r="B168" s="63"/>
      <c r="C168" s="63"/>
      <c r="D168" s="64"/>
      <c r="E168" s="65"/>
      <c r="F168" s="66"/>
      <c r="G168" s="65"/>
      <c r="H168" s="64"/>
      <c r="I168" s="67"/>
      <c r="J168" s="63"/>
      <c r="K168" s="63"/>
      <c r="L168" s="63"/>
      <c r="M168" s="63"/>
      <c r="N168" s="63"/>
      <c r="O168" s="63"/>
      <c r="P168" s="63"/>
      <c r="Q168" s="1"/>
    </row>
    <row r="169" spans="1:17" s="131" customFormat="1" ht="15.75" hidden="1" customHeight="1" x14ac:dyDescent="0.25">
      <c r="A169" s="63"/>
      <c r="B169" s="63"/>
      <c r="C169" s="63"/>
      <c r="D169" s="64"/>
      <c r="E169" s="65"/>
      <c r="F169" s="66"/>
      <c r="G169" s="65"/>
      <c r="H169" s="64"/>
      <c r="I169" s="67"/>
      <c r="J169" s="63"/>
      <c r="K169" s="63"/>
      <c r="L169" s="63"/>
      <c r="M169" s="63"/>
      <c r="N169" s="63"/>
      <c r="O169" s="63"/>
      <c r="P169" s="63"/>
      <c r="Q169" s="1"/>
    </row>
    <row r="170" spans="1:17" s="131" customFormat="1" ht="15.75" hidden="1" customHeight="1" x14ac:dyDescent="0.25">
      <c r="A170" s="63"/>
      <c r="B170" s="63"/>
      <c r="C170" s="63"/>
      <c r="D170" s="64"/>
      <c r="E170" s="65"/>
      <c r="F170" s="66"/>
      <c r="G170" s="65"/>
      <c r="H170" s="64"/>
      <c r="I170" s="67"/>
      <c r="J170" s="63"/>
      <c r="K170" s="63"/>
      <c r="L170" s="63"/>
      <c r="M170" s="63"/>
      <c r="N170" s="63"/>
      <c r="O170" s="63"/>
      <c r="P170" s="63"/>
      <c r="Q170" s="1"/>
    </row>
    <row r="171" spans="1:17" s="131" customFormat="1" ht="15.75" hidden="1" customHeight="1" x14ac:dyDescent="0.25">
      <c r="A171" s="63"/>
      <c r="B171" s="63"/>
      <c r="C171" s="63"/>
      <c r="D171" s="64"/>
      <c r="E171" s="65"/>
      <c r="F171" s="66"/>
      <c r="G171" s="65"/>
      <c r="H171" s="64"/>
      <c r="I171" s="67"/>
      <c r="J171" s="63"/>
      <c r="K171" s="63"/>
      <c r="L171" s="63"/>
      <c r="M171" s="63"/>
      <c r="N171" s="63"/>
      <c r="O171" s="63"/>
      <c r="P171" s="63"/>
      <c r="Q171" s="1"/>
    </row>
    <row r="172" spans="1:17" s="131" customFormat="1" ht="15.75" hidden="1" customHeight="1" x14ac:dyDescent="0.25">
      <c r="A172" s="63"/>
      <c r="B172" s="63"/>
      <c r="C172" s="63"/>
      <c r="D172" s="64"/>
      <c r="E172" s="65"/>
      <c r="F172" s="66"/>
      <c r="G172" s="65"/>
      <c r="H172" s="64"/>
      <c r="I172" s="67"/>
      <c r="J172" s="63"/>
      <c r="K172" s="63"/>
      <c r="L172" s="63"/>
      <c r="M172" s="63"/>
      <c r="N172" s="63"/>
      <c r="O172" s="63"/>
      <c r="P172" s="63"/>
      <c r="Q172" s="1"/>
    </row>
    <row r="173" spans="1:17" s="131" customFormat="1" ht="15.75" hidden="1" customHeight="1" x14ac:dyDescent="0.25">
      <c r="A173" s="63"/>
      <c r="B173" s="63"/>
      <c r="C173" s="63"/>
      <c r="D173" s="64"/>
      <c r="E173" s="65"/>
      <c r="F173" s="66"/>
      <c r="G173" s="65"/>
      <c r="H173" s="64"/>
      <c r="I173" s="67"/>
      <c r="J173" s="63"/>
      <c r="K173" s="63"/>
      <c r="L173" s="63"/>
      <c r="M173" s="63"/>
      <c r="N173" s="63"/>
      <c r="O173" s="63"/>
      <c r="P173" s="63"/>
      <c r="Q173" s="1"/>
    </row>
    <row r="174" spans="1:17" s="131" customFormat="1" ht="15.75" hidden="1" customHeight="1" x14ac:dyDescent="0.25">
      <c r="A174" s="63"/>
      <c r="B174" s="63"/>
      <c r="C174" s="63"/>
      <c r="D174" s="64"/>
      <c r="E174" s="65"/>
      <c r="F174" s="66"/>
      <c r="G174" s="65"/>
      <c r="H174" s="64"/>
      <c r="I174" s="67"/>
      <c r="J174" s="63"/>
      <c r="K174" s="63"/>
      <c r="L174" s="63"/>
      <c r="M174" s="63"/>
      <c r="N174" s="63"/>
      <c r="O174" s="63"/>
      <c r="P174" s="63"/>
      <c r="Q174" s="1"/>
    </row>
    <row r="175" spans="1:17" s="131" customFormat="1" ht="15.75" hidden="1" customHeight="1" x14ac:dyDescent="0.25">
      <c r="A175" s="63"/>
      <c r="B175" s="63"/>
      <c r="C175" s="63"/>
      <c r="D175" s="64"/>
      <c r="E175" s="65"/>
      <c r="F175" s="66"/>
      <c r="G175" s="65"/>
      <c r="H175" s="64"/>
      <c r="I175" s="67"/>
      <c r="J175" s="63"/>
      <c r="K175" s="63"/>
      <c r="L175" s="63"/>
      <c r="M175" s="63"/>
      <c r="N175" s="63"/>
      <c r="O175" s="63"/>
      <c r="P175" s="63"/>
      <c r="Q175" s="1"/>
    </row>
    <row r="176" spans="1:17" s="131" customFormat="1" ht="15.75" hidden="1" customHeight="1" x14ac:dyDescent="0.25">
      <c r="A176" s="63"/>
      <c r="B176" s="63"/>
      <c r="C176" s="63"/>
      <c r="D176" s="64"/>
      <c r="E176" s="65"/>
      <c r="F176" s="66"/>
      <c r="G176" s="65"/>
      <c r="H176" s="64"/>
      <c r="I176" s="67"/>
      <c r="J176" s="63"/>
      <c r="K176" s="63"/>
      <c r="L176" s="63"/>
      <c r="M176" s="63"/>
      <c r="N176" s="63"/>
      <c r="O176" s="63"/>
      <c r="P176" s="63"/>
      <c r="Q176" s="1"/>
    </row>
    <row r="177" spans="1:17" s="131" customFormat="1" ht="15.75" hidden="1" customHeight="1" x14ac:dyDescent="0.25">
      <c r="A177" s="63"/>
      <c r="B177" s="63"/>
      <c r="C177" s="63"/>
      <c r="D177" s="64"/>
      <c r="E177" s="65"/>
      <c r="F177" s="66"/>
      <c r="G177" s="65"/>
      <c r="H177" s="64"/>
      <c r="I177" s="67"/>
      <c r="J177" s="63"/>
      <c r="K177" s="63"/>
      <c r="L177" s="63"/>
      <c r="M177" s="63"/>
      <c r="N177" s="63"/>
      <c r="O177" s="63"/>
      <c r="P177" s="63"/>
      <c r="Q177" s="1"/>
    </row>
    <row r="178" spans="1:17" s="131" customFormat="1" ht="15.75" hidden="1" customHeight="1" x14ac:dyDescent="0.25">
      <c r="A178" s="63"/>
      <c r="B178" s="63"/>
      <c r="C178" s="63"/>
      <c r="D178" s="64"/>
      <c r="E178" s="65"/>
      <c r="F178" s="66"/>
      <c r="G178" s="65"/>
      <c r="H178" s="64"/>
      <c r="I178" s="67"/>
      <c r="J178" s="63"/>
      <c r="K178" s="63"/>
      <c r="L178" s="63"/>
      <c r="M178" s="63"/>
      <c r="N178" s="63"/>
      <c r="O178" s="63"/>
      <c r="P178" s="63"/>
      <c r="Q178" s="1"/>
    </row>
    <row r="179" spans="1:17" s="131" customFormat="1" ht="15.75" hidden="1" customHeight="1" x14ac:dyDescent="0.25">
      <c r="A179" s="63"/>
      <c r="B179" s="63"/>
      <c r="C179" s="63"/>
      <c r="D179" s="64"/>
      <c r="E179" s="65"/>
      <c r="F179" s="66"/>
      <c r="G179" s="65"/>
      <c r="H179" s="64"/>
      <c r="I179" s="67"/>
      <c r="J179" s="63"/>
      <c r="K179" s="63"/>
      <c r="L179" s="63"/>
      <c r="M179" s="63"/>
      <c r="N179" s="63"/>
      <c r="O179" s="63"/>
      <c r="P179" s="63"/>
      <c r="Q179" s="1"/>
    </row>
    <row r="180" spans="1:17" s="131" customFormat="1" ht="15.75" hidden="1" customHeight="1" x14ac:dyDescent="0.25">
      <c r="A180" s="63"/>
      <c r="B180" s="63"/>
      <c r="C180" s="63"/>
      <c r="D180" s="64"/>
      <c r="E180" s="65"/>
      <c r="F180" s="66"/>
      <c r="G180" s="65"/>
      <c r="H180" s="64"/>
      <c r="I180" s="67"/>
      <c r="J180" s="63"/>
      <c r="K180" s="63"/>
      <c r="L180" s="63"/>
      <c r="M180" s="63"/>
      <c r="N180" s="63"/>
      <c r="O180" s="63"/>
      <c r="P180" s="63"/>
      <c r="Q180" s="1"/>
    </row>
    <row r="181" spans="1:17" s="131" customFormat="1" ht="15.75" hidden="1" customHeight="1" x14ac:dyDescent="0.25">
      <c r="A181" s="63"/>
      <c r="B181" s="63"/>
      <c r="C181" s="63"/>
      <c r="D181" s="64"/>
      <c r="E181" s="65"/>
      <c r="F181" s="66"/>
      <c r="G181" s="65"/>
      <c r="H181" s="64"/>
      <c r="I181" s="67"/>
      <c r="J181" s="63"/>
      <c r="K181" s="63"/>
      <c r="L181" s="63"/>
      <c r="M181" s="63"/>
      <c r="N181" s="63"/>
      <c r="O181" s="63"/>
      <c r="P181" s="63"/>
      <c r="Q181" s="1"/>
    </row>
    <row r="182" spans="1:17" s="131" customFormat="1" ht="15.75" hidden="1" customHeight="1" x14ac:dyDescent="0.25">
      <c r="A182" s="63"/>
      <c r="B182" s="63"/>
      <c r="C182" s="63"/>
      <c r="D182" s="64"/>
      <c r="E182" s="65"/>
      <c r="F182" s="66"/>
      <c r="G182" s="65"/>
      <c r="H182" s="64"/>
      <c r="I182" s="67"/>
      <c r="J182" s="63"/>
      <c r="K182" s="63"/>
      <c r="L182" s="63"/>
      <c r="M182" s="63"/>
      <c r="N182" s="63"/>
      <c r="O182" s="63"/>
      <c r="P182" s="63"/>
      <c r="Q182" s="1"/>
    </row>
    <row r="183" spans="1:17" s="131" customFormat="1" ht="15.75" hidden="1" customHeight="1" x14ac:dyDescent="0.25">
      <c r="A183" s="63"/>
      <c r="B183" s="63"/>
      <c r="C183" s="63"/>
      <c r="D183" s="64"/>
      <c r="E183" s="65"/>
      <c r="F183" s="66"/>
      <c r="G183" s="65"/>
      <c r="H183" s="64"/>
      <c r="I183" s="67"/>
      <c r="J183" s="63"/>
      <c r="K183" s="63"/>
      <c r="L183" s="63"/>
      <c r="M183" s="63"/>
      <c r="N183" s="63"/>
      <c r="O183" s="63"/>
      <c r="P183" s="63"/>
      <c r="Q183" s="1"/>
    </row>
    <row r="184" spans="1:17" s="131" customFormat="1" ht="15.75" hidden="1" customHeight="1" x14ac:dyDescent="0.25">
      <c r="A184" s="63"/>
      <c r="B184" s="63"/>
      <c r="C184" s="63"/>
      <c r="D184" s="64"/>
      <c r="E184" s="65"/>
      <c r="F184" s="66"/>
      <c r="G184" s="65"/>
      <c r="H184" s="64"/>
      <c r="I184" s="67"/>
      <c r="J184" s="63"/>
      <c r="K184" s="63"/>
      <c r="L184" s="63"/>
      <c r="M184" s="63"/>
      <c r="N184" s="63"/>
      <c r="O184" s="63"/>
      <c r="P184" s="63"/>
      <c r="Q184" s="1"/>
    </row>
    <row r="185" spans="1:17" s="131" customFormat="1" ht="15.75" hidden="1" customHeight="1" x14ac:dyDescent="0.25">
      <c r="A185" s="63"/>
      <c r="B185" s="63"/>
      <c r="C185" s="63"/>
      <c r="D185" s="64"/>
      <c r="E185" s="65"/>
      <c r="F185" s="66"/>
      <c r="G185" s="65"/>
      <c r="H185" s="64"/>
      <c r="I185" s="67"/>
      <c r="J185" s="63"/>
      <c r="K185" s="63"/>
      <c r="L185" s="63"/>
      <c r="M185" s="63"/>
      <c r="N185" s="63"/>
      <c r="O185" s="63"/>
      <c r="P185" s="63"/>
      <c r="Q185" s="1"/>
    </row>
    <row r="186" spans="1:17" s="131" customFormat="1" ht="15.75" hidden="1" customHeight="1" x14ac:dyDescent="0.25">
      <c r="A186" s="63"/>
      <c r="B186" s="63"/>
      <c r="C186" s="63"/>
      <c r="D186" s="64"/>
      <c r="E186" s="65"/>
      <c r="F186" s="66"/>
      <c r="G186" s="65"/>
      <c r="H186" s="64"/>
      <c r="I186" s="67"/>
      <c r="J186" s="63"/>
      <c r="K186" s="63"/>
      <c r="L186" s="63"/>
      <c r="M186" s="63"/>
      <c r="N186" s="63"/>
      <c r="O186" s="63"/>
      <c r="P186" s="63"/>
      <c r="Q186" s="1"/>
    </row>
    <row r="187" spans="1:17" s="131" customFormat="1" ht="15.75" hidden="1" customHeight="1" x14ac:dyDescent="0.25">
      <c r="A187" s="63"/>
      <c r="B187" s="63"/>
      <c r="C187" s="63"/>
      <c r="D187" s="64"/>
      <c r="E187" s="65"/>
      <c r="F187" s="66"/>
      <c r="G187" s="65"/>
      <c r="H187" s="64"/>
      <c r="I187" s="67"/>
      <c r="J187" s="63"/>
      <c r="K187" s="63"/>
      <c r="L187" s="63"/>
      <c r="M187" s="63"/>
      <c r="N187" s="63"/>
      <c r="O187" s="63"/>
      <c r="P187" s="63"/>
      <c r="Q187" s="1"/>
    </row>
    <row r="188" spans="1:17" s="131" customFormat="1" ht="15.75" hidden="1" customHeight="1" x14ac:dyDescent="0.25">
      <c r="A188" s="63"/>
      <c r="B188" s="63"/>
      <c r="C188" s="63"/>
      <c r="D188" s="64"/>
      <c r="E188" s="65"/>
      <c r="F188" s="66"/>
      <c r="G188" s="65"/>
      <c r="H188" s="64"/>
      <c r="I188" s="67"/>
      <c r="J188" s="63"/>
      <c r="K188" s="63"/>
      <c r="L188" s="63"/>
      <c r="M188" s="63"/>
      <c r="N188" s="63"/>
      <c r="O188" s="63"/>
      <c r="P188" s="63"/>
      <c r="Q188" s="1"/>
    </row>
    <row r="189" spans="1:17" s="131" customFormat="1" ht="15.75" hidden="1" customHeight="1" x14ac:dyDescent="0.25">
      <c r="A189" s="63"/>
      <c r="B189" s="63"/>
      <c r="C189" s="63"/>
      <c r="D189" s="64"/>
      <c r="E189" s="65"/>
      <c r="F189" s="66"/>
      <c r="G189" s="65"/>
      <c r="H189" s="64"/>
      <c r="I189" s="67"/>
      <c r="J189" s="63"/>
      <c r="K189" s="63"/>
      <c r="L189" s="63"/>
      <c r="M189" s="63"/>
      <c r="N189" s="63"/>
      <c r="O189" s="63"/>
      <c r="P189" s="63"/>
      <c r="Q189" s="1"/>
    </row>
    <row r="190" spans="1:17" s="131" customFormat="1" ht="15.75" hidden="1" customHeight="1" x14ac:dyDescent="0.25">
      <c r="A190" s="63"/>
      <c r="B190" s="63"/>
      <c r="C190" s="63"/>
      <c r="D190" s="64"/>
      <c r="E190" s="65"/>
      <c r="F190" s="66"/>
      <c r="G190" s="65"/>
      <c r="H190" s="64"/>
      <c r="I190" s="67"/>
      <c r="J190" s="63"/>
      <c r="K190" s="63"/>
      <c r="L190" s="63"/>
      <c r="M190" s="63"/>
      <c r="N190" s="63"/>
      <c r="O190" s="63"/>
      <c r="P190" s="63"/>
      <c r="Q190" s="1"/>
    </row>
    <row r="191" spans="1:17" s="131" customFormat="1" ht="15.75" hidden="1" customHeight="1" x14ac:dyDescent="0.25">
      <c r="A191" s="63"/>
      <c r="B191" s="63"/>
      <c r="C191" s="63"/>
      <c r="D191" s="64"/>
      <c r="E191" s="65"/>
      <c r="F191" s="66"/>
      <c r="G191" s="65"/>
      <c r="H191" s="64"/>
      <c r="I191" s="67"/>
      <c r="J191" s="63"/>
      <c r="K191" s="63"/>
      <c r="L191" s="63"/>
      <c r="M191" s="63"/>
      <c r="N191" s="63"/>
      <c r="O191" s="63"/>
      <c r="P191" s="63"/>
      <c r="Q191" s="1"/>
    </row>
    <row r="192" spans="1:17" s="131" customFormat="1" ht="15.75" hidden="1" customHeight="1" x14ac:dyDescent="0.25">
      <c r="A192" s="63"/>
      <c r="B192" s="63"/>
      <c r="C192" s="63"/>
      <c r="D192" s="64"/>
      <c r="E192" s="65"/>
      <c r="F192" s="66"/>
      <c r="G192" s="65"/>
      <c r="H192" s="64"/>
      <c r="I192" s="67"/>
      <c r="J192" s="63"/>
      <c r="K192" s="63"/>
      <c r="L192" s="63"/>
      <c r="M192" s="63"/>
      <c r="N192" s="63"/>
      <c r="O192" s="63"/>
      <c r="P192" s="63"/>
      <c r="Q192" s="1"/>
    </row>
    <row r="193" spans="1:17" s="131" customFormat="1" hidden="1" x14ac:dyDescent="0.25">
      <c r="A193" s="63"/>
      <c r="B193" s="63"/>
      <c r="C193" s="63"/>
      <c r="D193" s="64"/>
      <c r="E193" s="65"/>
      <c r="F193" s="66"/>
      <c r="G193" s="65"/>
      <c r="H193" s="64"/>
      <c r="I193" s="67"/>
      <c r="J193" s="63"/>
      <c r="K193" s="63"/>
      <c r="L193" s="63"/>
      <c r="M193" s="63"/>
      <c r="N193" s="63"/>
      <c r="O193" s="63"/>
      <c r="P193" s="63"/>
      <c r="Q193" s="1"/>
    </row>
    <row r="194" spans="1:17" s="131" customFormat="1" hidden="1" x14ac:dyDescent="0.25">
      <c r="A194" s="63"/>
      <c r="B194" s="63"/>
      <c r="C194" s="63"/>
      <c r="D194" s="64"/>
      <c r="E194" s="65"/>
      <c r="F194" s="66"/>
      <c r="G194" s="65"/>
      <c r="H194" s="64"/>
      <c r="I194" s="67"/>
      <c r="J194" s="63"/>
      <c r="K194" s="63"/>
      <c r="L194" s="63"/>
      <c r="M194" s="63"/>
      <c r="N194" s="63"/>
      <c r="O194" s="63"/>
      <c r="P194" s="63"/>
      <c r="Q194" s="1"/>
    </row>
    <row r="195" spans="1:17" s="131" customFormat="1" hidden="1" x14ac:dyDescent="0.25">
      <c r="A195" s="63"/>
      <c r="B195" s="63"/>
      <c r="C195" s="63"/>
      <c r="D195" s="64"/>
      <c r="E195" s="65"/>
      <c r="F195" s="66"/>
      <c r="G195" s="65"/>
      <c r="H195" s="64"/>
      <c r="I195" s="67"/>
      <c r="J195" s="63"/>
      <c r="K195" s="63"/>
      <c r="L195" s="63"/>
      <c r="M195" s="63"/>
      <c r="N195" s="63"/>
      <c r="O195" s="63"/>
      <c r="P195" s="63"/>
      <c r="Q195" s="1"/>
    </row>
    <row r="196" spans="1:17" s="131" customFormat="1" hidden="1" x14ac:dyDescent="0.25">
      <c r="A196" s="63"/>
      <c r="B196" s="63"/>
      <c r="C196" s="63"/>
      <c r="D196" s="64"/>
      <c r="E196" s="65"/>
      <c r="F196" s="66"/>
      <c r="G196" s="65"/>
      <c r="H196" s="64"/>
      <c r="I196" s="67"/>
      <c r="J196" s="63"/>
      <c r="K196" s="63"/>
      <c r="L196" s="63"/>
      <c r="M196" s="63"/>
      <c r="N196" s="63"/>
      <c r="O196" s="63"/>
      <c r="P196" s="63"/>
      <c r="Q196" s="1"/>
    </row>
    <row r="197" spans="1:17" s="131" customFormat="1" hidden="1" x14ac:dyDescent="0.25">
      <c r="A197" s="63"/>
      <c r="B197" s="63"/>
      <c r="C197" s="63"/>
      <c r="D197" s="64"/>
      <c r="E197" s="65"/>
      <c r="F197" s="66"/>
      <c r="G197" s="65"/>
      <c r="H197" s="64"/>
      <c r="I197" s="67"/>
      <c r="J197" s="63"/>
      <c r="K197" s="63"/>
      <c r="L197" s="63"/>
      <c r="M197" s="63"/>
      <c r="N197" s="63"/>
      <c r="O197" s="63"/>
      <c r="P197" s="63"/>
      <c r="Q197" s="1"/>
    </row>
    <row r="198" spans="1:17" s="131" customFormat="1" hidden="1" x14ac:dyDescent="0.25">
      <c r="A198" s="63"/>
      <c r="B198" s="63"/>
      <c r="C198" s="63"/>
      <c r="D198" s="64"/>
      <c r="E198" s="65"/>
      <c r="F198" s="66"/>
      <c r="G198" s="65"/>
      <c r="H198" s="64"/>
      <c r="I198" s="67"/>
      <c r="J198" s="63"/>
      <c r="K198" s="63"/>
      <c r="L198" s="63"/>
      <c r="M198" s="63"/>
      <c r="N198" s="63"/>
      <c r="O198" s="63"/>
      <c r="P198" s="63"/>
      <c r="Q198" s="1"/>
    </row>
    <row r="199" spans="1:17" s="131" customFormat="1" hidden="1" x14ac:dyDescent="0.25">
      <c r="A199" s="63"/>
      <c r="B199" s="63"/>
      <c r="C199" s="63"/>
      <c r="D199" s="64"/>
      <c r="E199" s="65"/>
      <c r="F199" s="66"/>
      <c r="G199" s="65"/>
      <c r="H199" s="64"/>
      <c r="I199" s="67"/>
      <c r="J199" s="63"/>
      <c r="K199" s="63"/>
      <c r="L199" s="63"/>
      <c r="M199" s="63"/>
      <c r="N199" s="63"/>
      <c r="O199" s="63"/>
      <c r="P199" s="63"/>
      <c r="Q199" s="1"/>
    </row>
    <row r="200" spans="1:17" s="131" customFormat="1" hidden="1" x14ac:dyDescent="0.25">
      <c r="A200" s="63"/>
      <c r="B200" s="63"/>
      <c r="C200" s="63"/>
      <c r="D200" s="64"/>
      <c r="E200" s="65"/>
      <c r="F200" s="66"/>
      <c r="G200" s="65"/>
      <c r="H200" s="64"/>
      <c r="I200" s="67"/>
      <c r="J200" s="63"/>
      <c r="K200" s="63"/>
      <c r="L200" s="63"/>
      <c r="M200" s="63"/>
      <c r="N200" s="63"/>
      <c r="O200" s="63"/>
      <c r="P200" s="63"/>
      <c r="Q200" s="1"/>
    </row>
    <row r="201" spans="1:17" s="131" customFormat="1" hidden="1" x14ac:dyDescent="0.25">
      <c r="A201" s="63"/>
      <c r="B201" s="63"/>
      <c r="C201" s="63"/>
      <c r="D201" s="64"/>
      <c r="E201" s="65"/>
      <c r="F201" s="66"/>
      <c r="G201" s="65"/>
      <c r="H201" s="64"/>
      <c r="I201" s="67"/>
      <c r="J201" s="63"/>
      <c r="K201" s="63"/>
      <c r="L201" s="63"/>
      <c r="M201" s="63"/>
      <c r="N201" s="63"/>
      <c r="O201" s="63"/>
      <c r="P201" s="63"/>
      <c r="Q201" s="1"/>
    </row>
    <row r="202" spans="1:17" s="131" customFormat="1" hidden="1" x14ac:dyDescent="0.25">
      <c r="A202" s="63"/>
      <c r="B202" s="63"/>
      <c r="C202" s="63"/>
      <c r="D202" s="64"/>
      <c r="E202" s="65"/>
      <c r="F202" s="66"/>
      <c r="G202" s="65"/>
      <c r="H202" s="64"/>
      <c r="I202" s="67"/>
      <c r="J202" s="63"/>
      <c r="K202" s="63"/>
      <c r="L202" s="63"/>
      <c r="M202" s="63"/>
      <c r="N202" s="63"/>
      <c r="O202" s="63"/>
      <c r="P202" s="63"/>
      <c r="Q202" s="1"/>
    </row>
    <row r="203" spans="1:17" s="131" customFormat="1" hidden="1" x14ac:dyDescent="0.25">
      <c r="A203" s="63"/>
      <c r="B203" s="63"/>
      <c r="C203" s="63"/>
      <c r="D203" s="64"/>
      <c r="E203" s="65"/>
      <c r="F203" s="66"/>
      <c r="G203" s="65"/>
      <c r="H203" s="64"/>
      <c r="I203" s="67"/>
      <c r="J203" s="63"/>
      <c r="K203" s="63"/>
      <c r="L203" s="63"/>
      <c r="M203" s="63"/>
      <c r="N203" s="63"/>
      <c r="O203" s="63"/>
      <c r="P203" s="63"/>
      <c r="Q203" s="1"/>
    </row>
    <row r="204" spans="1:17" s="131" customFormat="1" hidden="1" x14ac:dyDescent="0.25">
      <c r="A204" s="63"/>
      <c r="B204" s="63"/>
      <c r="C204" s="63"/>
      <c r="D204" s="64"/>
      <c r="E204" s="65"/>
      <c r="F204" s="66"/>
      <c r="G204" s="65"/>
      <c r="H204" s="64"/>
      <c r="I204" s="67"/>
      <c r="J204" s="63"/>
      <c r="K204" s="63"/>
      <c r="L204" s="63"/>
      <c r="M204" s="63"/>
      <c r="N204" s="63"/>
      <c r="O204" s="63"/>
      <c r="P204" s="63"/>
      <c r="Q204" s="1"/>
    </row>
    <row r="205" spans="1:17" s="131" customFormat="1" hidden="1" x14ac:dyDescent="0.25">
      <c r="A205" s="63"/>
      <c r="B205" s="63"/>
      <c r="C205" s="63"/>
      <c r="D205" s="64"/>
      <c r="E205" s="65"/>
      <c r="F205" s="66"/>
      <c r="G205" s="65"/>
      <c r="H205" s="64"/>
      <c r="I205" s="67"/>
      <c r="J205" s="63"/>
      <c r="K205" s="63"/>
      <c r="L205" s="63"/>
      <c r="M205" s="63"/>
      <c r="N205" s="63"/>
      <c r="O205" s="63"/>
      <c r="P205" s="63"/>
      <c r="Q205" s="1"/>
    </row>
    <row r="206" spans="1:17" s="131" customFormat="1" hidden="1" x14ac:dyDescent="0.25">
      <c r="A206" s="63"/>
      <c r="B206" s="63"/>
      <c r="C206" s="63"/>
      <c r="D206" s="64"/>
      <c r="E206" s="65"/>
      <c r="F206" s="66"/>
      <c r="G206" s="65"/>
      <c r="H206" s="64"/>
      <c r="I206" s="67"/>
      <c r="J206" s="63"/>
      <c r="K206" s="63"/>
      <c r="L206" s="63"/>
      <c r="M206" s="63"/>
      <c r="N206" s="63"/>
      <c r="O206" s="63"/>
      <c r="P206" s="63"/>
      <c r="Q206" s="1"/>
    </row>
    <row r="207" spans="1:17" s="131" customFormat="1" hidden="1" x14ac:dyDescent="0.25">
      <c r="A207" s="63"/>
      <c r="B207" s="63"/>
      <c r="C207" s="63"/>
      <c r="D207" s="64"/>
      <c r="E207" s="65"/>
      <c r="F207" s="66"/>
      <c r="G207" s="65"/>
      <c r="H207" s="64"/>
      <c r="I207" s="67"/>
      <c r="J207" s="63"/>
      <c r="K207" s="63"/>
      <c r="L207" s="63"/>
      <c r="M207" s="63"/>
      <c r="N207" s="63"/>
      <c r="O207" s="63"/>
      <c r="P207" s="63"/>
      <c r="Q207" s="1"/>
    </row>
    <row r="208" spans="1:17" s="131" customFormat="1" hidden="1" x14ac:dyDescent="0.25">
      <c r="A208" s="63"/>
      <c r="B208" s="63"/>
      <c r="C208" s="63"/>
      <c r="D208" s="64"/>
      <c r="E208" s="65"/>
      <c r="F208" s="66"/>
      <c r="G208" s="65"/>
      <c r="H208" s="64"/>
      <c r="I208" s="67"/>
      <c r="J208" s="63"/>
      <c r="K208" s="63"/>
      <c r="L208" s="63"/>
      <c r="M208" s="63"/>
      <c r="N208" s="63"/>
      <c r="O208" s="63"/>
      <c r="P208" s="63"/>
      <c r="Q208" s="1"/>
    </row>
    <row r="209" spans="1:17" s="131" customFormat="1" hidden="1" x14ac:dyDescent="0.25">
      <c r="A209" s="63"/>
      <c r="B209" s="63"/>
      <c r="C209" s="63"/>
      <c r="D209" s="64"/>
      <c r="E209" s="65"/>
      <c r="F209" s="66"/>
      <c r="G209" s="65"/>
      <c r="H209" s="64"/>
      <c r="I209" s="67"/>
      <c r="J209" s="63"/>
      <c r="K209" s="63"/>
      <c r="L209" s="63"/>
      <c r="M209" s="63"/>
      <c r="N209" s="63"/>
      <c r="O209" s="63"/>
      <c r="P209" s="63"/>
      <c r="Q209" s="1"/>
    </row>
    <row r="210" spans="1:17" s="131" customFormat="1" ht="15" hidden="1" customHeight="1" x14ac:dyDescent="0.25">
      <c r="A210" s="63"/>
      <c r="B210" s="63"/>
      <c r="C210" s="63"/>
      <c r="D210" s="64"/>
      <c r="E210" s="65"/>
      <c r="F210" s="66"/>
      <c r="G210" s="65"/>
      <c r="H210" s="64"/>
      <c r="I210" s="67"/>
      <c r="J210" s="63"/>
      <c r="K210" s="63"/>
      <c r="L210" s="63"/>
      <c r="M210" s="63"/>
      <c r="N210" s="63"/>
      <c r="O210" s="63"/>
      <c r="P210" s="63"/>
      <c r="Q210" s="1"/>
    </row>
    <row r="211" spans="1:17" s="131" customFormat="1" ht="15" hidden="1" customHeight="1" x14ac:dyDescent="0.25">
      <c r="A211" s="63"/>
      <c r="B211" s="63"/>
      <c r="C211" s="63"/>
      <c r="D211" s="64"/>
      <c r="E211" s="65"/>
      <c r="F211" s="66"/>
      <c r="G211" s="65"/>
      <c r="H211" s="64"/>
      <c r="I211" s="67"/>
      <c r="J211" s="63"/>
      <c r="K211" s="63"/>
      <c r="L211" s="63"/>
      <c r="M211" s="63"/>
      <c r="N211" s="63"/>
      <c r="O211" s="63"/>
      <c r="P211" s="63"/>
      <c r="Q211" s="1"/>
    </row>
    <row r="212" spans="1:17" s="131" customFormat="1" ht="15" hidden="1" customHeight="1" x14ac:dyDescent="0.25">
      <c r="A212" s="63"/>
      <c r="B212" s="63"/>
      <c r="C212" s="63"/>
      <c r="D212" s="64"/>
      <c r="E212" s="65"/>
      <c r="F212" s="66"/>
      <c r="G212" s="65"/>
      <c r="H212" s="64"/>
      <c r="I212" s="67"/>
      <c r="J212" s="63"/>
      <c r="K212" s="63"/>
      <c r="L212" s="63"/>
      <c r="M212" s="63"/>
      <c r="N212" s="63"/>
      <c r="O212" s="63"/>
      <c r="P212" s="63"/>
      <c r="Q212" s="1"/>
    </row>
    <row r="213" spans="1:17" s="131" customFormat="1" ht="15" hidden="1" customHeight="1" x14ac:dyDescent="0.25">
      <c r="A213" s="63"/>
      <c r="B213" s="63"/>
      <c r="C213" s="63"/>
      <c r="D213" s="64"/>
      <c r="E213" s="65"/>
      <c r="F213" s="66"/>
      <c r="G213" s="65"/>
      <c r="H213" s="64"/>
      <c r="I213" s="67"/>
      <c r="J213" s="63"/>
      <c r="K213" s="63"/>
      <c r="L213" s="63"/>
      <c r="M213" s="63"/>
      <c r="N213" s="63"/>
      <c r="O213" s="63"/>
      <c r="P213" s="63"/>
      <c r="Q213" s="1"/>
    </row>
    <row r="214" spans="1:17" s="131" customFormat="1" ht="15" hidden="1" customHeight="1" x14ac:dyDescent="0.25">
      <c r="A214" s="63"/>
      <c r="B214" s="63"/>
      <c r="C214" s="63"/>
      <c r="D214" s="64"/>
      <c r="E214" s="65"/>
      <c r="F214" s="66"/>
      <c r="G214" s="65"/>
      <c r="H214" s="64"/>
      <c r="I214" s="67"/>
      <c r="J214" s="63"/>
      <c r="K214" s="63"/>
      <c r="L214" s="63"/>
      <c r="M214" s="63"/>
      <c r="N214" s="63"/>
      <c r="O214" s="63"/>
      <c r="P214" s="63"/>
      <c r="Q214" s="1"/>
    </row>
    <row r="215" spans="1:17" s="131" customFormat="1" ht="15" hidden="1" customHeight="1" x14ac:dyDescent="0.25">
      <c r="A215" s="63"/>
      <c r="B215" s="63"/>
      <c r="C215" s="63"/>
      <c r="D215" s="64"/>
      <c r="E215" s="65"/>
      <c r="F215" s="66"/>
      <c r="G215" s="65"/>
      <c r="H215" s="64"/>
      <c r="I215" s="67"/>
      <c r="J215" s="63"/>
      <c r="K215" s="63"/>
      <c r="L215" s="63"/>
      <c r="M215" s="63"/>
      <c r="N215" s="63"/>
      <c r="O215" s="63"/>
      <c r="P215" s="63"/>
      <c r="Q215" s="1"/>
    </row>
    <row r="216" spans="1:17" s="131" customFormat="1" ht="15" hidden="1" customHeight="1" x14ac:dyDescent="0.25">
      <c r="A216" s="63"/>
      <c r="B216" s="63"/>
      <c r="C216" s="63"/>
      <c r="D216" s="64"/>
      <c r="E216" s="65"/>
      <c r="F216" s="66"/>
      <c r="G216" s="65"/>
      <c r="H216" s="64"/>
      <c r="I216" s="67"/>
      <c r="J216" s="63"/>
      <c r="K216" s="63"/>
      <c r="L216" s="63"/>
      <c r="M216" s="63"/>
      <c r="N216" s="63"/>
      <c r="O216" s="63"/>
      <c r="P216" s="63"/>
      <c r="Q216" s="1"/>
    </row>
    <row r="217" spans="1:17" s="131" customFormat="1" ht="15" hidden="1" customHeight="1" x14ac:dyDescent="0.25">
      <c r="A217" s="63"/>
      <c r="B217" s="63"/>
      <c r="C217" s="63"/>
      <c r="D217" s="64"/>
      <c r="E217" s="65"/>
      <c r="F217" s="66"/>
      <c r="G217" s="65"/>
      <c r="H217" s="64"/>
      <c r="I217" s="67"/>
      <c r="J217" s="63"/>
      <c r="K217" s="63"/>
      <c r="L217" s="63"/>
      <c r="M217" s="63"/>
      <c r="N217" s="63"/>
      <c r="O217" s="63"/>
      <c r="P217" s="63"/>
      <c r="Q217" s="1"/>
    </row>
    <row r="218" spans="1:17" s="131" customFormat="1" ht="15" hidden="1" customHeight="1" x14ac:dyDescent="0.25">
      <c r="A218" s="63"/>
      <c r="B218" s="63"/>
      <c r="C218" s="63"/>
      <c r="D218" s="64"/>
      <c r="E218" s="65"/>
      <c r="F218" s="66"/>
      <c r="G218" s="65"/>
      <c r="H218" s="64"/>
      <c r="I218" s="67"/>
      <c r="J218" s="63"/>
      <c r="K218" s="63"/>
      <c r="L218" s="63"/>
      <c r="M218" s="63"/>
      <c r="N218" s="63"/>
      <c r="O218" s="63"/>
      <c r="P218" s="63"/>
      <c r="Q218" s="1"/>
    </row>
    <row r="219" spans="1:17" s="131" customFormat="1" ht="15" hidden="1" customHeight="1" x14ac:dyDescent="0.25">
      <c r="A219" s="63"/>
      <c r="B219" s="63"/>
      <c r="C219" s="63"/>
      <c r="D219" s="64"/>
      <c r="E219" s="65"/>
      <c r="F219" s="66"/>
      <c r="G219" s="65"/>
      <c r="H219" s="64"/>
      <c r="I219" s="67"/>
      <c r="J219" s="63"/>
      <c r="K219" s="63"/>
      <c r="L219" s="63"/>
      <c r="M219" s="63"/>
      <c r="N219" s="63"/>
      <c r="O219" s="63"/>
      <c r="P219" s="63"/>
      <c r="Q219" s="1"/>
    </row>
    <row r="220" spans="1:17" s="131" customFormat="1" ht="15" hidden="1" customHeight="1" x14ac:dyDescent="0.25">
      <c r="A220" s="63"/>
      <c r="B220" s="63"/>
      <c r="C220" s="63"/>
      <c r="D220" s="64"/>
      <c r="E220" s="65"/>
      <c r="F220" s="66"/>
      <c r="G220" s="65"/>
      <c r="H220" s="64"/>
      <c r="I220" s="67"/>
      <c r="J220" s="63"/>
      <c r="K220" s="63"/>
      <c r="L220" s="63"/>
      <c r="M220" s="63"/>
      <c r="N220" s="63"/>
      <c r="O220" s="63"/>
      <c r="P220" s="63"/>
      <c r="Q220" s="1"/>
    </row>
    <row r="221" spans="1:17" s="131" customFormat="1" ht="15" hidden="1" customHeight="1" x14ac:dyDescent="0.25">
      <c r="A221" s="63"/>
      <c r="B221" s="63"/>
      <c r="C221" s="63"/>
      <c r="D221" s="64"/>
      <c r="E221" s="65"/>
      <c r="F221" s="66"/>
      <c r="G221" s="65"/>
      <c r="H221" s="64"/>
      <c r="I221" s="67"/>
      <c r="J221" s="63"/>
      <c r="K221" s="63"/>
      <c r="L221" s="63"/>
      <c r="M221" s="63"/>
      <c r="N221" s="63"/>
      <c r="O221" s="63"/>
      <c r="P221" s="63"/>
      <c r="Q221" s="1"/>
    </row>
    <row r="222" spans="1:17" s="131" customFormat="1" ht="15" hidden="1" customHeight="1" x14ac:dyDescent="0.25">
      <c r="A222" s="63"/>
      <c r="B222" s="63"/>
      <c r="C222" s="63"/>
      <c r="D222" s="64"/>
      <c r="E222" s="65"/>
      <c r="F222" s="66"/>
      <c r="G222" s="65"/>
      <c r="H222" s="64"/>
      <c r="I222" s="67"/>
      <c r="J222" s="63"/>
      <c r="K222" s="63"/>
      <c r="L222" s="63"/>
      <c r="M222" s="63"/>
      <c r="N222" s="63"/>
      <c r="O222" s="63"/>
      <c r="P222" s="63"/>
      <c r="Q222" s="1"/>
    </row>
    <row r="223" spans="1:17" s="131" customFormat="1" ht="15" hidden="1" customHeight="1" x14ac:dyDescent="0.25">
      <c r="A223" s="63"/>
      <c r="B223" s="63"/>
      <c r="C223" s="63"/>
      <c r="D223" s="64"/>
      <c r="E223" s="65"/>
      <c r="F223" s="66"/>
      <c r="G223" s="65"/>
      <c r="H223" s="64"/>
      <c r="I223" s="67"/>
      <c r="J223" s="63"/>
      <c r="K223" s="63"/>
      <c r="L223" s="63"/>
      <c r="M223" s="63"/>
      <c r="N223" s="63"/>
      <c r="O223" s="63"/>
      <c r="P223" s="63"/>
      <c r="Q223" s="1"/>
    </row>
    <row r="224" spans="1:17" s="131" customFormat="1" ht="15" hidden="1" customHeight="1" x14ac:dyDescent="0.25">
      <c r="A224" s="63"/>
      <c r="B224" s="63"/>
      <c r="C224" s="63"/>
      <c r="D224" s="64"/>
      <c r="E224" s="65"/>
      <c r="F224" s="66"/>
      <c r="G224" s="65"/>
      <c r="H224" s="64"/>
      <c r="I224" s="67"/>
      <c r="J224" s="63"/>
      <c r="K224" s="63"/>
      <c r="L224" s="63"/>
      <c r="M224" s="63"/>
      <c r="N224" s="63"/>
      <c r="O224" s="63"/>
      <c r="P224" s="63"/>
      <c r="Q224" s="1"/>
    </row>
    <row r="225" spans="1:17" s="131" customFormat="1" ht="15" hidden="1" customHeight="1" x14ac:dyDescent="0.25">
      <c r="A225" s="63"/>
      <c r="B225" s="63"/>
      <c r="C225" s="63"/>
      <c r="D225" s="64"/>
      <c r="E225" s="65"/>
      <c r="F225" s="66"/>
      <c r="G225" s="65"/>
      <c r="H225" s="64"/>
      <c r="I225" s="67"/>
      <c r="J225" s="63"/>
      <c r="K225" s="63"/>
      <c r="L225" s="63"/>
      <c r="M225" s="63"/>
      <c r="N225" s="63"/>
      <c r="O225" s="63"/>
      <c r="P225" s="63"/>
      <c r="Q225" s="1"/>
    </row>
    <row r="226" spans="1:17" s="131" customFormat="1" ht="15" hidden="1" customHeight="1" x14ac:dyDescent="0.25">
      <c r="A226" s="63"/>
      <c r="B226" s="63"/>
      <c r="C226" s="63"/>
      <c r="D226" s="64"/>
      <c r="E226" s="65"/>
      <c r="F226" s="66"/>
      <c r="G226" s="65"/>
      <c r="H226" s="64"/>
      <c r="I226" s="67"/>
      <c r="J226" s="63"/>
      <c r="K226" s="63"/>
      <c r="L226" s="63"/>
      <c r="M226" s="63"/>
      <c r="N226" s="63"/>
      <c r="O226" s="63"/>
      <c r="P226" s="63"/>
      <c r="Q226" s="1"/>
    </row>
    <row r="227" spans="1:17" s="131" customFormat="1" ht="15" hidden="1" customHeight="1" x14ac:dyDescent="0.25">
      <c r="A227" s="63"/>
      <c r="B227" s="63"/>
      <c r="C227" s="63"/>
      <c r="D227" s="64"/>
      <c r="E227" s="65"/>
      <c r="F227" s="66"/>
      <c r="G227" s="65"/>
      <c r="H227" s="64"/>
      <c r="I227" s="67"/>
      <c r="J227" s="63"/>
      <c r="K227" s="63"/>
      <c r="L227" s="63"/>
      <c r="M227" s="63"/>
      <c r="N227" s="63"/>
      <c r="O227" s="63"/>
      <c r="P227" s="63"/>
      <c r="Q227" s="1"/>
    </row>
    <row r="228" spans="1:17" s="131" customFormat="1" ht="15" hidden="1" customHeight="1" x14ac:dyDescent="0.25">
      <c r="A228" s="63"/>
      <c r="B228" s="63"/>
      <c r="C228" s="63"/>
      <c r="D228" s="64"/>
      <c r="E228" s="65"/>
      <c r="F228" s="66"/>
      <c r="G228" s="65"/>
      <c r="H228" s="64"/>
      <c r="I228" s="67"/>
      <c r="J228" s="63"/>
      <c r="K228" s="63"/>
      <c r="L228" s="63"/>
      <c r="M228" s="63"/>
      <c r="N228" s="63"/>
      <c r="O228" s="63"/>
      <c r="P228" s="63"/>
      <c r="Q228" s="1"/>
    </row>
    <row r="229" spans="1:17" s="131" customFormat="1" ht="15" hidden="1" customHeight="1" x14ac:dyDescent="0.25">
      <c r="A229" s="63"/>
      <c r="B229" s="63"/>
      <c r="C229" s="63"/>
      <c r="D229" s="64"/>
      <c r="E229" s="65"/>
      <c r="F229" s="66"/>
      <c r="G229" s="65"/>
      <c r="H229" s="64"/>
      <c r="I229" s="67"/>
      <c r="J229" s="63"/>
      <c r="K229" s="63"/>
      <c r="L229" s="63"/>
      <c r="M229" s="63"/>
      <c r="N229" s="63"/>
      <c r="O229" s="63"/>
      <c r="P229" s="63"/>
      <c r="Q229" s="1"/>
    </row>
    <row r="230" spans="1:17" s="131" customFormat="1" ht="15" hidden="1" customHeight="1" x14ac:dyDescent="0.25">
      <c r="A230" s="63"/>
      <c r="B230" s="63"/>
      <c r="C230" s="63"/>
      <c r="D230" s="64"/>
      <c r="E230" s="65"/>
      <c r="F230" s="66"/>
      <c r="G230" s="65"/>
      <c r="H230" s="64"/>
      <c r="I230" s="67"/>
      <c r="J230" s="63"/>
      <c r="K230" s="63"/>
      <c r="L230" s="63"/>
      <c r="M230" s="63"/>
      <c r="N230" s="63"/>
      <c r="O230" s="63"/>
      <c r="P230" s="63"/>
      <c r="Q230" s="1"/>
    </row>
    <row r="231" spans="1:17" s="131" customFormat="1" ht="15" hidden="1" customHeight="1" x14ac:dyDescent="0.25">
      <c r="A231" s="63"/>
      <c r="B231" s="63"/>
      <c r="C231" s="63"/>
      <c r="D231" s="64"/>
      <c r="E231" s="65"/>
      <c r="F231" s="66"/>
      <c r="G231" s="65"/>
      <c r="H231" s="64"/>
      <c r="I231" s="67"/>
      <c r="J231" s="63"/>
      <c r="K231" s="63"/>
      <c r="L231" s="63"/>
      <c r="M231" s="63"/>
      <c r="N231" s="63"/>
      <c r="O231" s="63"/>
      <c r="P231" s="63"/>
      <c r="Q231" s="1"/>
    </row>
    <row r="232" spans="1:17" s="131" customFormat="1" ht="15" hidden="1" customHeight="1" x14ac:dyDescent="0.25">
      <c r="A232" s="63"/>
      <c r="B232" s="63"/>
      <c r="C232" s="63"/>
      <c r="D232" s="64"/>
      <c r="E232" s="65"/>
      <c r="F232" s="66"/>
      <c r="G232" s="65"/>
      <c r="H232" s="64"/>
      <c r="I232" s="67"/>
      <c r="J232" s="63"/>
      <c r="K232" s="63"/>
      <c r="L232" s="63"/>
      <c r="M232" s="63"/>
      <c r="N232" s="63"/>
      <c r="O232" s="63"/>
      <c r="P232" s="63"/>
      <c r="Q232" s="1"/>
    </row>
    <row r="233" spans="1:17" s="131" customFormat="1" ht="15" hidden="1" customHeight="1" x14ac:dyDescent="0.25">
      <c r="A233" s="63"/>
      <c r="B233" s="63"/>
      <c r="C233" s="63"/>
      <c r="D233" s="64"/>
      <c r="E233" s="65"/>
      <c r="F233" s="66"/>
      <c r="G233" s="65"/>
      <c r="H233" s="64"/>
      <c r="I233" s="67"/>
      <c r="J233" s="63"/>
      <c r="K233" s="63"/>
      <c r="L233" s="63"/>
      <c r="M233" s="63"/>
      <c r="N233" s="63"/>
      <c r="O233" s="63"/>
      <c r="P233" s="63"/>
      <c r="Q233" s="1"/>
    </row>
    <row r="234" spans="1:17" s="131" customFormat="1" ht="15" hidden="1" customHeight="1" x14ac:dyDescent="0.25">
      <c r="A234" s="63"/>
      <c r="B234" s="63"/>
      <c r="C234" s="63"/>
      <c r="D234" s="64"/>
      <c r="E234" s="65"/>
      <c r="F234" s="66"/>
      <c r="G234" s="65"/>
      <c r="H234" s="64"/>
      <c r="I234" s="67"/>
      <c r="J234" s="63"/>
      <c r="K234" s="63"/>
      <c r="L234" s="63"/>
      <c r="M234" s="63"/>
      <c r="N234" s="63"/>
      <c r="O234" s="63"/>
      <c r="P234" s="63"/>
      <c r="Q234" s="1"/>
    </row>
    <row r="235" spans="1:17" s="131" customFormat="1" ht="15" hidden="1" customHeight="1" x14ac:dyDescent="0.25">
      <c r="A235" s="63"/>
      <c r="B235" s="63"/>
      <c r="C235" s="63"/>
      <c r="D235" s="64"/>
      <c r="E235" s="65"/>
      <c r="F235" s="66"/>
      <c r="G235" s="65"/>
      <c r="H235" s="64"/>
      <c r="I235" s="67"/>
      <c r="J235" s="63"/>
      <c r="K235" s="63"/>
      <c r="L235" s="63"/>
      <c r="M235" s="63"/>
      <c r="N235" s="63"/>
      <c r="O235" s="63"/>
      <c r="P235" s="63"/>
      <c r="Q235" s="1"/>
    </row>
    <row r="236" spans="1:17" s="131" customFormat="1" ht="15" hidden="1" customHeight="1" x14ac:dyDescent="0.25">
      <c r="A236" s="63"/>
      <c r="B236" s="63"/>
      <c r="C236" s="63"/>
      <c r="D236" s="64"/>
      <c r="E236" s="65"/>
      <c r="F236" s="66"/>
      <c r="G236" s="65"/>
      <c r="H236" s="64"/>
      <c r="I236" s="67"/>
      <c r="J236" s="63"/>
      <c r="K236" s="63"/>
      <c r="L236" s="63"/>
      <c r="M236" s="63"/>
      <c r="N236" s="63"/>
      <c r="O236" s="63"/>
      <c r="P236" s="63"/>
      <c r="Q236" s="1"/>
    </row>
    <row r="237" spans="1:17" s="131" customFormat="1" ht="15" hidden="1" customHeight="1" x14ac:dyDescent="0.25">
      <c r="A237" s="63"/>
      <c r="B237" s="63"/>
      <c r="C237" s="63"/>
      <c r="D237" s="64"/>
      <c r="E237" s="65"/>
      <c r="F237" s="66"/>
      <c r="G237" s="65"/>
      <c r="H237" s="64"/>
      <c r="I237" s="67"/>
      <c r="J237" s="63"/>
      <c r="K237" s="63"/>
      <c r="L237" s="63"/>
      <c r="M237" s="63"/>
      <c r="N237" s="63"/>
      <c r="O237" s="63"/>
      <c r="P237" s="63"/>
      <c r="Q237" s="1"/>
    </row>
    <row r="238" spans="1:17" s="131" customFormat="1" ht="15" hidden="1" customHeight="1" x14ac:dyDescent="0.25">
      <c r="A238" s="63"/>
      <c r="B238" s="63"/>
      <c r="C238" s="63"/>
      <c r="D238" s="64"/>
      <c r="E238" s="65"/>
      <c r="F238" s="66"/>
      <c r="G238" s="65"/>
      <c r="H238" s="64"/>
      <c r="I238" s="67"/>
      <c r="J238" s="63"/>
      <c r="K238" s="63"/>
      <c r="L238" s="63"/>
      <c r="M238" s="63"/>
      <c r="N238" s="63"/>
      <c r="O238" s="63"/>
      <c r="P238" s="63"/>
      <c r="Q238" s="1"/>
    </row>
    <row r="239" spans="1:17" s="131" customFormat="1" ht="15" hidden="1" customHeight="1" x14ac:dyDescent="0.25">
      <c r="A239" s="63"/>
      <c r="B239" s="63"/>
      <c r="C239" s="63"/>
      <c r="D239" s="64"/>
      <c r="E239" s="65"/>
      <c r="F239" s="66"/>
      <c r="G239" s="65"/>
      <c r="H239" s="64"/>
      <c r="I239" s="67"/>
      <c r="J239" s="63"/>
      <c r="K239" s="63"/>
      <c r="L239" s="63"/>
      <c r="M239" s="63"/>
      <c r="N239" s="63"/>
      <c r="O239" s="63"/>
      <c r="P239" s="63"/>
      <c r="Q239" s="1"/>
    </row>
    <row r="240" spans="1:17" s="131" customFormat="1" ht="15" hidden="1" customHeight="1" x14ac:dyDescent="0.25">
      <c r="A240" s="63"/>
      <c r="B240" s="63"/>
      <c r="C240" s="63"/>
      <c r="D240" s="64"/>
      <c r="E240" s="65"/>
      <c r="F240" s="66"/>
      <c r="G240" s="65"/>
      <c r="H240" s="64"/>
      <c r="I240" s="67"/>
      <c r="J240" s="63"/>
      <c r="K240" s="63"/>
      <c r="L240" s="63"/>
      <c r="M240" s="63"/>
      <c r="N240" s="63"/>
      <c r="O240" s="63"/>
      <c r="P240" s="63"/>
      <c r="Q240" s="1"/>
    </row>
    <row r="241" spans="1:17" s="131" customFormat="1" ht="15" hidden="1" customHeight="1" x14ac:dyDescent="0.25">
      <c r="A241" s="63"/>
      <c r="B241" s="63"/>
      <c r="C241" s="63"/>
      <c r="D241" s="64"/>
      <c r="E241" s="65"/>
      <c r="F241" s="66"/>
      <c r="G241" s="65"/>
      <c r="H241" s="64"/>
      <c r="I241" s="67"/>
      <c r="J241" s="63"/>
      <c r="K241" s="63"/>
      <c r="L241" s="63"/>
      <c r="M241" s="63"/>
      <c r="N241" s="63"/>
      <c r="O241" s="63"/>
      <c r="P241" s="63"/>
      <c r="Q241" s="1"/>
    </row>
    <row r="242" spans="1:17" s="131" customFormat="1" ht="15" hidden="1" customHeight="1" x14ac:dyDescent="0.25">
      <c r="A242" s="63"/>
      <c r="B242" s="63"/>
      <c r="C242" s="63"/>
      <c r="D242" s="64"/>
      <c r="E242" s="65"/>
      <c r="F242" s="66"/>
      <c r="G242" s="65"/>
      <c r="H242" s="64"/>
      <c r="I242" s="67"/>
      <c r="J242" s="63"/>
      <c r="K242" s="63"/>
      <c r="L242" s="63"/>
      <c r="M242" s="63"/>
      <c r="N242" s="63"/>
      <c r="O242" s="63"/>
      <c r="P242" s="63"/>
      <c r="Q242" s="1"/>
    </row>
    <row r="243" spans="1:17" s="131" customFormat="1" ht="15" hidden="1" customHeight="1" x14ac:dyDescent="0.25">
      <c r="A243" s="63"/>
      <c r="B243" s="63"/>
      <c r="C243" s="63"/>
      <c r="D243" s="64"/>
      <c r="E243" s="65"/>
      <c r="F243" s="66"/>
      <c r="G243" s="65"/>
      <c r="H243" s="64"/>
      <c r="I243" s="67"/>
      <c r="J243" s="63"/>
      <c r="K243" s="63"/>
      <c r="L243" s="63"/>
      <c r="M243" s="63"/>
      <c r="N243" s="63"/>
      <c r="O243" s="63"/>
      <c r="P243" s="63"/>
      <c r="Q243" s="1"/>
    </row>
    <row r="244" spans="1:17" s="131" customFormat="1" ht="15" hidden="1" customHeight="1" x14ac:dyDescent="0.25">
      <c r="A244" s="63"/>
      <c r="B244" s="177"/>
      <c r="C244" s="177"/>
      <c r="D244" s="178"/>
      <c r="E244" s="179"/>
      <c r="F244" s="180"/>
      <c r="G244" s="179"/>
      <c r="H244" s="178"/>
      <c r="I244" s="181"/>
      <c r="J244" s="177"/>
      <c r="K244" s="177"/>
      <c r="L244" s="177"/>
      <c r="M244" s="177"/>
      <c r="N244" s="177"/>
      <c r="O244" s="177"/>
      <c r="P244" s="177"/>
      <c r="Q244" s="1"/>
    </row>
    <row r="245" spans="1:17" s="131" customFormat="1" ht="15" hidden="1" customHeight="1" x14ac:dyDescent="0.25">
      <c r="A245" s="63"/>
      <c r="B245" s="177"/>
      <c r="C245" s="177"/>
      <c r="D245" s="178"/>
      <c r="E245" s="179"/>
      <c r="F245" s="180"/>
      <c r="G245" s="179"/>
      <c r="H245" s="178"/>
      <c r="I245" s="181"/>
      <c r="J245" s="177"/>
      <c r="K245" s="177"/>
      <c r="L245" s="177"/>
      <c r="M245" s="177"/>
      <c r="N245" s="177"/>
      <c r="O245" s="177"/>
      <c r="P245" s="177"/>
      <c r="Q245" s="1"/>
    </row>
    <row r="246" spans="1:17" s="131" customFormat="1" ht="15" hidden="1" customHeight="1" x14ac:dyDescent="0.3">
      <c r="A246" s="1"/>
      <c r="B246" s="177"/>
      <c r="C246" s="177"/>
      <c r="D246" s="178"/>
      <c r="E246" s="179"/>
      <c r="F246" s="180"/>
      <c r="G246" s="179"/>
      <c r="H246" s="178"/>
      <c r="I246" s="181"/>
      <c r="J246" s="177"/>
      <c r="K246" s="177"/>
      <c r="L246" s="177"/>
      <c r="M246" s="177"/>
      <c r="N246" s="177"/>
      <c r="O246" s="177"/>
      <c r="P246" s="177"/>
      <c r="Q246" s="1"/>
    </row>
    <row r="247" spans="1:17" s="131" customFormat="1" ht="15" hidden="1" customHeight="1" x14ac:dyDescent="0.3">
      <c r="A247" s="1"/>
      <c r="B247" s="177"/>
      <c r="C247" s="177"/>
      <c r="D247" s="178"/>
      <c r="E247" s="179"/>
      <c r="F247" s="180"/>
      <c r="G247" s="179"/>
      <c r="H247" s="178"/>
      <c r="I247" s="181"/>
      <c r="J247" s="177"/>
      <c r="K247" s="177"/>
      <c r="L247" s="177"/>
      <c r="M247" s="177"/>
      <c r="N247" s="177"/>
      <c r="O247" s="177"/>
      <c r="P247" s="177"/>
      <c r="Q247" s="1"/>
    </row>
    <row r="248" spans="1:17" s="131" customFormat="1" ht="15" hidden="1" customHeight="1" x14ac:dyDescent="0.3">
      <c r="A248" s="1"/>
      <c r="B248" s="177"/>
      <c r="C248" s="177"/>
      <c r="D248" s="178"/>
      <c r="E248" s="179"/>
      <c r="F248" s="180"/>
      <c r="G248" s="179"/>
      <c r="H248" s="178"/>
      <c r="I248" s="181"/>
      <c r="J248" s="177"/>
      <c r="K248" s="177"/>
      <c r="L248" s="177"/>
      <c r="M248" s="177"/>
      <c r="N248" s="177"/>
      <c r="O248" s="177"/>
      <c r="P248" s="177"/>
      <c r="Q248" s="1"/>
    </row>
    <row r="249" spans="1:17" s="131" customFormat="1" ht="15" hidden="1" customHeight="1" x14ac:dyDescent="0.3">
      <c r="A249" s="1"/>
      <c r="B249" s="177"/>
      <c r="C249" s="177"/>
      <c r="D249" s="178"/>
      <c r="E249" s="179"/>
      <c r="F249" s="180"/>
      <c r="G249" s="179"/>
      <c r="H249" s="178"/>
      <c r="I249" s="181"/>
      <c r="J249" s="177"/>
      <c r="K249" s="177"/>
      <c r="L249" s="177"/>
      <c r="M249" s="177"/>
      <c r="N249" s="177"/>
      <c r="O249" s="177"/>
      <c r="P249" s="177"/>
      <c r="Q249" s="1"/>
    </row>
    <row r="250" spans="1:17" s="131" customFormat="1" ht="15" hidden="1" customHeight="1" x14ac:dyDescent="0.3">
      <c r="A250" s="1"/>
      <c r="B250" s="177"/>
      <c r="C250" s="177"/>
      <c r="D250" s="178"/>
      <c r="E250" s="179"/>
      <c r="F250" s="180"/>
      <c r="G250" s="179"/>
      <c r="H250" s="178"/>
      <c r="I250" s="181"/>
      <c r="J250" s="177"/>
      <c r="K250" s="177"/>
      <c r="L250" s="177"/>
      <c r="M250" s="177"/>
      <c r="N250" s="177"/>
      <c r="O250" s="177"/>
      <c r="P250" s="177"/>
      <c r="Q250" s="1"/>
    </row>
    <row r="251" spans="1:17" s="131" customFormat="1" ht="15" hidden="1" customHeight="1" x14ac:dyDescent="0.3">
      <c r="A251" s="1"/>
      <c r="B251" s="177"/>
      <c r="C251" s="177"/>
      <c r="D251" s="178"/>
      <c r="E251" s="179"/>
      <c r="F251" s="180"/>
      <c r="G251" s="179"/>
      <c r="H251" s="178"/>
      <c r="I251" s="181"/>
      <c r="J251" s="177"/>
      <c r="K251" s="177"/>
      <c r="L251" s="177"/>
      <c r="M251" s="177"/>
      <c r="N251" s="177"/>
      <c r="O251" s="177"/>
      <c r="P251" s="177"/>
      <c r="Q251" s="1"/>
    </row>
    <row r="252" spans="1:17" s="131" customFormat="1" ht="15" hidden="1" customHeight="1" x14ac:dyDescent="0.3">
      <c r="A252" s="1"/>
      <c r="B252" s="177"/>
      <c r="C252" s="177"/>
      <c r="D252" s="178"/>
      <c r="E252" s="179"/>
      <c r="F252" s="180"/>
      <c r="G252" s="179"/>
      <c r="H252" s="178"/>
      <c r="I252" s="181"/>
      <c r="J252" s="177"/>
      <c r="K252" s="177"/>
      <c r="L252" s="177"/>
      <c r="M252" s="177"/>
      <c r="N252" s="177"/>
      <c r="O252" s="177"/>
      <c r="P252" s="177"/>
      <c r="Q252" s="1"/>
    </row>
    <row r="253" spans="1:17" s="131" customFormat="1" ht="15" hidden="1" customHeight="1" x14ac:dyDescent="0.3">
      <c r="A253" s="1"/>
      <c r="B253" s="177"/>
      <c r="C253" s="177"/>
      <c r="D253" s="178"/>
      <c r="E253" s="179"/>
      <c r="F253" s="180"/>
      <c r="G253" s="179"/>
      <c r="H253" s="178"/>
      <c r="I253" s="181"/>
      <c r="J253" s="177"/>
      <c r="K253" s="177"/>
      <c r="L253" s="177"/>
      <c r="M253" s="177"/>
      <c r="N253" s="177"/>
      <c r="O253" s="177"/>
      <c r="P253" s="177"/>
      <c r="Q253" s="1"/>
    </row>
    <row r="254" spans="1:17" s="131" customFormat="1" ht="15" hidden="1" customHeight="1" x14ac:dyDescent="0.3">
      <c r="A254" s="1"/>
      <c r="B254" s="177"/>
      <c r="C254" s="177"/>
      <c r="D254" s="178"/>
      <c r="E254" s="179"/>
      <c r="F254" s="180"/>
      <c r="G254" s="179"/>
      <c r="H254" s="178"/>
      <c r="I254" s="181"/>
      <c r="J254" s="177"/>
      <c r="K254" s="177"/>
      <c r="L254" s="177"/>
      <c r="M254" s="177"/>
      <c r="N254" s="177"/>
      <c r="O254" s="177"/>
      <c r="P254" s="177"/>
      <c r="Q254" s="1"/>
    </row>
    <row r="255" spans="1:17" s="131" customFormat="1" ht="15" hidden="1" customHeight="1" x14ac:dyDescent="0.3">
      <c r="A255" s="1"/>
      <c r="B255" s="177"/>
      <c r="C255" s="177"/>
      <c r="D255" s="178"/>
      <c r="E255" s="179"/>
      <c r="F255" s="180"/>
      <c r="G255" s="179"/>
      <c r="H255" s="178"/>
      <c r="I255" s="181"/>
      <c r="J255" s="177"/>
      <c r="K255" s="177"/>
      <c r="L255" s="177"/>
      <c r="M255" s="177"/>
      <c r="N255" s="177"/>
      <c r="O255" s="177"/>
      <c r="P255" s="177"/>
      <c r="Q255" s="1"/>
    </row>
    <row r="256" spans="1:17" s="131" customFormat="1" ht="15" hidden="1" customHeight="1" x14ac:dyDescent="0.3">
      <c r="A256" s="1"/>
      <c r="B256" s="177"/>
      <c r="C256" s="177"/>
      <c r="D256" s="178"/>
      <c r="E256" s="179"/>
      <c r="F256" s="180"/>
      <c r="G256" s="179"/>
      <c r="H256" s="178"/>
      <c r="I256" s="181"/>
      <c r="J256" s="177"/>
      <c r="K256" s="177"/>
      <c r="L256" s="177"/>
      <c r="M256" s="177"/>
      <c r="N256" s="177"/>
      <c r="O256" s="177"/>
      <c r="P256" s="177"/>
      <c r="Q256" s="1"/>
    </row>
    <row r="257" spans="1:17" s="131" customFormat="1" ht="15" hidden="1" customHeight="1" x14ac:dyDescent="0.3">
      <c r="A257" s="1"/>
      <c r="B257" s="177"/>
      <c r="C257" s="177"/>
      <c r="D257" s="178"/>
      <c r="E257" s="179"/>
      <c r="F257" s="180"/>
      <c r="G257" s="179"/>
      <c r="H257" s="178"/>
      <c r="I257" s="181"/>
      <c r="J257" s="177"/>
      <c r="K257" s="177"/>
      <c r="L257" s="177"/>
      <c r="M257" s="177"/>
      <c r="N257" s="177"/>
      <c r="O257" s="177"/>
      <c r="P257" s="177"/>
      <c r="Q257" s="1"/>
    </row>
    <row r="258" spans="1:17" s="100" customFormat="1" ht="15" hidden="1" customHeight="1" x14ac:dyDescent="0.3">
      <c r="A258" s="1"/>
      <c r="B258" s="177"/>
      <c r="C258" s="177"/>
      <c r="D258" s="178"/>
      <c r="E258" s="179"/>
      <c r="F258" s="180"/>
      <c r="G258" s="179"/>
      <c r="H258" s="178"/>
      <c r="I258" s="181"/>
      <c r="J258" s="177"/>
      <c r="K258" s="177"/>
      <c r="L258" s="177"/>
      <c r="M258" s="177"/>
      <c r="N258" s="177"/>
      <c r="O258" s="177"/>
      <c r="P258" s="177"/>
      <c r="Q258" s="1"/>
    </row>
    <row r="259" spans="1:17" s="100" customFormat="1" ht="15" hidden="1" customHeight="1" x14ac:dyDescent="0.3">
      <c r="A259" s="1"/>
      <c r="B259" s="177"/>
      <c r="C259" s="177"/>
      <c r="D259" s="178"/>
      <c r="E259" s="179"/>
      <c r="F259" s="180"/>
      <c r="G259" s="179"/>
      <c r="H259" s="178"/>
      <c r="I259" s="181"/>
      <c r="J259" s="177"/>
      <c r="K259" s="177"/>
      <c r="L259" s="177"/>
      <c r="M259" s="177"/>
      <c r="N259" s="177"/>
      <c r="O259" s="177"/>
      <c r="P259" s="177"/>
      <c r="Q259" s="1"/>
    </row>
    <row r="260" spans="1:17" s="100" customFormat="1" ht="15" hidden="1" customHeight="1" x14ac:dyDescent="0.3">
      <c r="A260" s="1"/>
      <c r="B260" s="177"/>
      <c r="C260" s="177"/>
      <c r="D260" s="178"/>
      <c r="E260" s="179"/>
      <c r="F260" s="180"/>
      <c r="G260" s="179"/>
      <c r="H260" s="178"/>
      <c r="I260" s="181"/>
      <c r="J260" s="177"/>
      <c r="K260" s="177"/>
      <c r="L260" s="177"/>
      <c r="M260" s="177"/>
      <c r="N260" s="177"/>
      <c r="O260" s="177"/>
      <c r="P260" s="177"/>
      <c r="Q260" s="1"/>
    </row>
    <row r="261" spans="1:17" s="100" customFormat="1" ht="15" hidden="1" customHeight="1" x14ac:dyDescent="0.3">
      <c r="A261" s="1"/>
      <c r="B261" s="177"/>
      <c r="C261" s="177"/>
      <c r="D261" s="178"/>
      <c r="E261" s="179"/>
      <c r="F261" s="180"/>
      <c r="G261" s="179"/>
      <c r="H261" s="178"/>
      <c r="I261" s="181"/>
      <c r="J261" s="177"/>
      <c r="K261" s="177"/>
      <c r="L261" s="177"/>
      <c r="M261" s="177"/>
      <c r="N261" s="177"/>
      <c r="O261" s="177"/>
      <c r="P261" s="177"/>
      <c r="Q261" s="1"/>
    </row>
    <row r="262" spans="1:17" s="100" customFormat="1" ht="15" hidden="1" customHeight="1" x14ac:dyDescent="0.3">
      <c r="A262" s="1"/>
      <c r="B262" s="177"/>
      <c r="C262" s="177"/>
      <c r="D262" s="178"/>
      <c r="E262" s="179"/>
      <c r="F262" s="180"/>
      <c r="G262" s="179"/>
      <c r="H262" s="178"/>
      <c r="I262" s="181"/>
      <c r="J262" s="177"/>
      <c r="K262" s="177"/>
      <c r="L262" s="177"/>
      <c r="M262" s="177"/>
      <c r="N262" s="177"/>
      <c r="O262" s="177"/>
      <c r="P262" s="177"/>
      <c r="Q262" s="1"/>
    </row>
    <row r="263" spans="1:17" s="100" customFormat="1" ht="15" hidden="1" customHeight="1" x14ac:dyDescent="0.3">
      <c r="A263" s="1"/>
      <c r="B263" s="177"/>
      <c r="C263" s="177"/>
      <c r="D263" s="178"/>
      <c r="E263" s="179"/>
      <c r="F263" s="180"/>
      <c r="G263" s="179"/>
      <c r="H263" s="178"/>
      <c r="I263" s="181"/>
      <c r="J263" s="177"/>
      <c r="K263" s="177"/>
      <c r="L263" s="177"/>
      <c r="M263" s="177"/>
      <c r="N263" s="177"/>
      <c r="O263" s="177"/>
      <c r="P263" s="177"/>
      <c r="Q263" s="1"/>
    </row>
    <row r="264" spans="1:17" s="100" customFormat="1" ht="15" hidden="1" customHeight="1" x14ac:dyDescent="0.3">
      <c r="A264" s="1"/>
      <c r="B264" s="177"/>
      <c r="C264" s="177"/>
      <c r="D264" s="178"/>
      <c r="E264" s="179"/>
      <c r="F264" s="180"/>
      <c r="G264" s="179"/>
      <c r="H264" s="178"/>
      <c r="I264" s="181"/>
      <c r="J264" s="177"/>
      <c r="K264" s="177"/>
      <c r="L264" s="177"/>
      <c r="M264" s="177"/>
      <c r="N264" s="177"/>
      <c r="O264" s="177"/>
      <c r="P264" s="177"/>
      <c r="Q264" s="1"/>
    </row>
    <row r="265" spans="1:17" s="100" customFormat="1" ht="15" hidden="1" customHeight="1" x14ac:dyDescent="0.3">
      <c r="A265" s="1"/>
      <c r="B265" s="177"/>
      <c r="C265" s="177"/>
      <c r="D265" s="178"/>
      <c r="E265" s="179"/>
      <c r="F265" s="180"/>
      <c r="G265" s="179"/>
      <c r="H265" s="178"/>
      <c r="I265" s="181"/>
      <c r="J265" s="177"/>
      <c r="K265" s="177"/>
      <c r="L265" s="177"/>
      <c r="M265" s="177"/>
      <c r="N265" s="177"/>
      <c r="O265" s="177"/>
      <c r="P265" s="177"/>
      <c r="Q265" s="1"/>
    </row>
    <row r="266" spans="1:17" s="100" customFormat="1" ht="15" hidden="1" customHeight="1" x14ac:dyDescent="0.3">
      <c r="A266" s="1"/>
      <c r="B266" s="177"/>
      <c r="C266" s="177"/>
      <c r="D266" s="178"/>
      <c r="E266" s="179"/>
      <c r="F266" s="180"/>
      <c r="G266" s="179"/>
      <c r="H266" s="178"/>
      <c r="I266" s="181"/>
      <c r="J266" s="177"/>
      <c r="K266" s="177"/>
      <c r="L266" s="177"/>
      <c r="M266" s="177"/>
      <c r="N266" s="177"/>
      <c r="O266" s="177"/>
      <c r="P266" s="177"/>
      <c r="Q266" s="1"/>
    </row>
    <row r="267" spans="1:17" s="100" customFormat="1" ht="15" hidden="1" customHeight="1" x14ac:dyDescent="0.3">
      <c r="A267" s="1"/>
      <c r="B267" s="177"/>
      <c r="C267" s="177"/>
      <c r="D267" s="178"/>
      <c r="E267" s="179"/>
      <c r="F267" s="180"/>
      <c r="G267" s="179"/>
      <c r="H267" s="178"/>
      <c r="I267" s="181"/>
      <c r="J267" s="177"/>
      <c r="K267" s="177"/>
      <c r="L267" s="177"/>
      <c r="M267" s="177"/>
      <c r="N267" s="177"/>
      <c r="O267" s="177"/>
      <c r="P267" s="177"/>
      <c r="Q267" s="1"/>
    </row>
    <row r="268" spans="1:17" s="100" customFormat="1" ht="15" hidden="1" customHeight="1" x14ac:dyDescent="0.3">
      <c r="A268" s="1"/>
      <c r="B268" s="177"/>
      <c r="C268" s="177"/>
      <c r="D268" s="178"/>
      <c r="E268" s="179"/>
      <c r="F268" s="180"/>
      <c r="G268" s="179"/>
      <c r="H268" s="178"/>
      <c r="I268" s="181"/>
      <c r="J268" s="177"/>
      <c r="K268" s="177"/>
      <c r="L268" s="177"/>
      <c r="M268" s="177"/>
      <c r="N268" s="177"/>
      <c r="O268" s="177"/>
      <c r="P268" s="177"/>
      <c r="Q268" s="1"/>
    </row>
    <row r="269" spans="1:17" s="100" customFormat="1" ht="15" hidden="1" customHeight="1" x14ac:dyDescent="0.3">
      <c r="A269" s="1"/>
      <c r="B269" s="177"/>
      <c r="C269" s="177"/>
      <c r="D269" s="178"/>
      <c r="E269" s="179"/>
      <c r="F269" s="180"/>
      <c r="G269" s="179"/>
      <c r="H269" s="178"/>
      <c r="I269" s="181"/>
      <c r="J269" s="177"/>
      <c r="K269" s="177"/>
      <c r="L269" s="177"/>
      <c r="M269" s="177"/>
      <c r="N269" s="177"/>
      <c r="O269" s="177"/>
      <c r="P269" s="177"/>
      <c r="Q269" s="1"/>
    </row>
    <row r="270" spans="1:17" s="100" customFormat="1" ht="15" hidden="1" customHeight="1" x14ac:dyDescent="0.3">
      <c r="A270" s="1"/>
      <c r="B270" s="177"/>
      <c r="C270" s="177"/>
      <c r="D270" s="178"/>
      <c r="E270" s="179"/>
      <c r="F270" s="180"/>
      <c r="G270" s="179"/>
      <c r="H270" s="178"/>
      <c r="I270" s="181"/>
      <c r="J270" s="177"/>
      <c r="K270" s="177"/>
      <c r="L270" s="177"/>
      <c r="M270" s="177"/>
      <c r="N270" s="177"/>
      <c r="O270" s="177"/>
      <c r="P270" s="177"/>
      <c r="Q270" s="1"/>
    </row>
    <row r="271" spans="1:17" s="100" customFormat="1" ht="15" hidden="1" customHeight="1" x14ac:dyDescent="0.3">
      <c r="A271" s="1"/>
      <c r="B271" s="177"/>
      <c r="C271" s="177"/>
      <c r="D271" s="178"/>
      <c r="E271" s="179"/>
      <c r="F271" s="180"/>
      <c r="G271" s="179"/>
      <c r="H271" s="178"/>
      <c r="I271" s="181"/>
      <c r="J271" s="177"/>
      <c r="K271" s="177"/>
      <c r="L271" s="177"/>
      <c r="M271" s="177"/>
      <c r="N271" s="177"/>
      <c r="O271" s="177"/>
      <c r="P271" s="177"/>
      <c r="Q271" s="1"/>
    </row>
    <row r="272" spans="1:17" s="100" customFormat="1" ht="15" hidden="1" customHeight="1" x14ac:dyDescent="0.3">
      <c r="A272" s="1"/>
      <c r="B272" s="177"/>
      <c r="C272" s="177"/>
      <c r="D272" s="178"/>
      <c r="E272" s="179"/>
      <c r="F272" s="180"/>
      <c r="G272" s="179"/>
      <c r="H272" s="178"/>
      <c r="I272" s="181"/>
      <c r="J272" s="177"/>
      <c r="K272" s="177"/>
      <c r="L272" s="177"/>
      <c r="M272" s="177"/>
      <c r="N272" s="177"/>
      <c r="O272" s="177"/>
      <c r="P272" s="177"/>
      <c r="Q272" s="1"/>
    </row>
    <row r="273" spans="1:17" s="100" customFormat="1" ht="15" hidden="1" customHeight="1" x14ac:dyDescent="0.3">
      <c r="A273" s="1"/>
      <c r="B273" s="177"/>
      <c r="C273" s="177"/>
      <c r="D273" s="178"/>
      <c r="E273" s="179"/>
      <c r="F273" s="180"/>
      <c r="G273" s="179"/>
      <c r="H273" s="178"/>
      <c r="I273" s="181"/>
      <c r="J273" s="177"/>
      <c r="K273" s="177"/>
      <c r="L273" s="177"/>
      <c r="M273" s="177"/>
      <c r="N273" s="177"/>
      <c r="O273" s="177"/>
      <c r="P273" s="177"/>
      <c r="Q273" s="1"/>
    </row>
    <row r="274" spans="1:17" s="100" customFormat="1" ht="15" hidden="1" customHeight="1" x14ac:dyDescent="0.3">
      <c r="A274" s="1"/>
      <c r="B274" s="177"/>
      <c r="C274" s="177"/>
      <c r="D274" s="178"/>
      <c r="E274" s="179"/>
      <c r="F274" s="180"/>
      <c r="G274" s="179"/>
      <c r="H274" s="178"/>
      <c r="I274" s="181"/>
      <c r="J274" s="177"/>
      <c r="K274" s="177"/>
      <c r="L274" s="177"/>
      <c r="M274" s="177"/>
      <c r="N274" s="177"/>
      <c r="O274" s="177"/>
      <c r="P274" s="177"/>
      <c r="Q274" s="1"/>
    </row>
    <row r="275" spans="1:17" s="100" customFormat="1" ht="15" hidden="1" customHeight="1" x14ac:dyDescent="0.3">
      <c r="A275" s="1"/>
      <c r="B275" s="177"/>
      <c r="C275" s="177"/>
      <c r="D275" s="178"/>
      <c r="E275" s="179"/>
      <c r="F275" s="180"/>
      <c r="G275" s="179"/>
      <c r="H275" s="178"/>
      <c r="I275" s="181"/>
      <c r="J275" s="177"/>
      <c r="K275" s="177"/>
      <c r="L275" s="177"/>
      <c r="M275" s="177"/>
      <c r="N275" s="177"/>
      <c r="O275" s="177"/>
      <c r="P275" s="177"/>
      <c r="Q275" s="1"/>
    </row>
    <row r="276" spans="1:17" s="100" customFormat="1" ht="15" hidden="1" customHeight="1" x14ac:dyDescent="0.3">
      <c r="A276" s="1"/>
      <c r="B276" s="177"/>
      <c r="C276" s="177"/>
      <c r="D276" s="178"/>
      <c r="E276" s="179"/>
      <c r="F276" s="180"/>
      <c r="G276" s="179"/>
      <c r="H276" s="178"/>
      <c r="I276" s="181"/>
      <c r="J276" s="177"/>
      <c r="K276" s="177"/>
      <c r="L276" s="177"/>
      <c r="M276" s="177"/>
      <c r="N276" s="177"/>
      <c r="O276" s="177"/>
      <c r="P276" s="177"/>
      <c r="Q276" s="1"/>
    </row>
    <row r="277" spans="1:17" s="100" customFormat="1" ht="15" hidden="1" customHeight="1" x14ac:dyDescent="0.3">
      <c r="A277" s="1"/>
      <c r="B277" s="177"/>
      <c r="C277" s="177"/>
      <c r="D277" s="178"/>
      <c r="E277" s="179"/>
      <c r="F277" s="180"/>
      <c r="G277" s="179"/>
      <c r="H277" s="178"/>
      <c r="I277" s="181"/>
      <c r="J277" s="177"/>
      <c r="K277" s="177"/>
      <c r="L277" s="177"/>
      <c r="M277" s="177"/>
      <c r="N277" s="177"/>
      <c r="O277" s="177"/>
      <c r="P277" s="177"/>
      <c r="Q277" s="1"/>
    </row>
    <row r="278" spans="1:17" s="100" customFormat="1" ht="15" hidden="1" customHeight="1" x14ac:dyDescent="0.3">
      <c r="A278" s="1"/>
      <c r="B278" s="177"/>
      <c r="C278" s="177"/>
      <c r="D278" s="178"/>
      <c r="E278" s="179"/>
      <c r="F278" s="180"/>
      <c r="G278" s="179"/>
      <c r="H278" s="178"/>
      <c r="I278" s="181"/>
      <c r="J278" s="177"/>
      <c r="K278" s="177"/>
      <c r="L278" s="177"/>
      <c r="M278" s="177"/>
      <c r="N278" s="177"/>
      <c r="O278" s="177"/>
      <c r="P278" s="177"/>
      <c r="Q278" s="1"/>
    </row>
    <row r="279" spans="1:17" s="100" customFormat="1" ht="15" hidden="1" customHeight="1" x14ac:dyDescent="0.3">
      <c r="A279" s="1"/>
      <c r="B279" s="177"/>
      <c r="C279" s="177"/>
      <c r="D279" s="178"/>
      <c r="E279" s="179"/>
      <c r="F279" s="180"/>
      <c r="G279" s="179"/>
      <c r="H279" s="178"/>
      <c r="I279" s="181"/>
      <c r="J279" s="177"/>
      <c r="K279" s="177"/>
      <c r="L279" s="177"/>
      <c r="M279" s="177"/>
      <c r="N279" s="177"/>
      <c r="O279" s="177"/>
      <c r="P279" s="177"/>
      <c r="Q279" s="1"/>
    </row>
    <row r="280" spans="1:17" s="100" customFormat="1" ht="15" hidden="1" customHeight="1" x14ac:dyDescent="0.3">
      <c r="A280" s="1"/>
      <c r="B280" s="1"/>
      <c r="C280" s="1"/>
      <c r="D280" s="2"/>
      <c r="E280" s="4"/>
      <c r="F280" s="5"/>
      <c r="G280" s="4"/>
      <c r="H280" s="2"/>
      <c r="I280" s="6"/>
      <c r="J280" s="4"/>
      <c r="K280" s="182">
        <v>3</v>
      </c>
      <c r="L280" s="4"/>
      <c r="M280" s="193"/>
      <c r="N280" s="194"/>
      <c r="O280" s="194"/>
      <c r="P280" s="194"/>
      <c r="Q280" s="1"/>
    </row>
    <row r="281" spans="1:17" s="100" customFormat="1" ht="15" hidden="1" customHeight="1" x14ac:dyDescent="0.3">
      <c r="A281" s="1"/>
      <c r="B281" s="1"/>
      <c r="C281" s="1"/>
      <c r="D281" s="2"/>
      <c r="E281" s="4"/>
      <c r="F281" s="5"/>
      <c r="G281" s="4"/>
      <c r="H281" s="2"/>
      <c r="I281" s="6"/>
      <c r="J281" s="4"/>
      <c r="K281" s="4"/>
      <c r="L281" s="4"/>
      <c r="M281" s="1"/>
      <c r="N281" s="1"/>
      <c r="O281" s="1"/>
      <c r="P281" s="1"/>
      <c r="Q281" s="1"/>
    </row>
    <row r="282" spans="1:17" s="100" customFormat="1" ht="15" hidden="1" customHeight="1" x14ac:dyDescent="0.3">
      <c r="A282" s="1"/>
      <c r="B282" s="1"/>
      <c r="C282" s="1"/>
      <c r="D282" s="2"/>
      <c r="E282" s="4"/>
      <c r="F282" s="5"/>
      <c r="G282" s="4"/>
      <c r="H282" s="2"/>
      <c r="I282" s="6"/>
      <c r="J282" s="4"/>
      <c r="K282" s="4"/>
      <c r="L282" s="4"/>
      <c r="M282" s="1"/>
      <c r="N282" s="1"/>
      <c r="O282" s="1"/>
      <c r="P282" s="1"/>
      <c r="Q282" s="1"/>
    </row>
    <row r="284" spans="1:17" s="100" customFormat="1" hidden="1" x14ac:dyDescent="0.3">
      <c r="A284" s="1"/>
      <c r="B284" s="183"/>
      <c r="C284" s="183"/>
      <c r="D284" s="24"/>
      <c r="E284" s="184"/>
      <c r="F284" s="185"/>
      <c r="G284" s="184"/>
      <c r="H284" s="24"/>
      <c r="I284" s="186"/>
      <c r="J284" s="183"/>
      <c r="K284" s="183"/>
      <c r="L284" s="183"/>
      <c r="M284" s="183"/>
      <c r="N284" s="183"/>
      <c r="O284" s="183"/>
      <c r="P284" s="183"/>
      <c r="Q284" s="1"/>
    </row>
    <row r="285" spans="1:17" s="100" customFormat="1" hidden="1" x14ac:dyDescent="0.3">
      <c r="A285" s="1"/>
      <c r="B285" s="177"/>
      <c r="C285" s="177"/>
      <c r="D285" s="178"/>
      <c r="E285" s="179"/>
      <c r="F285" s="180"/>
      <c r="G285" s="179"/>
      <c r="H285" s="178"/>
      <c r="I285" s="181"/>
      <c r="J285" s="177"/>
      <c r="K285" s="177"/>
      <c r="L285" s="177"/>
      <c r="M285" s="177"/>
      <c r="N285" s="177"/>
      <c r="O285" s="177"/>
      <c r="P285" s="177"/>
      <c r="Q285" s="1"/>
    </row>
    <row r="286" spans="1:17" s="100" customFormat="1" hidden="1" x14ac:dyDescent="0.3">
      <c r="A286" s="1"/>
      <c r="B286" s="1"/>
      <c r="C286" s="1"/>
      <c r="D286" s="2"/>
      <c r="E286" s="4"/>
      <c r="F286" s="5"/>
      <c r="G286" s="4"/>
      <c r="H286" s="2"/>
      <c r="I286" s="6"/>
      <c r="J286" s="1"/>
      <c r="K286" s="1"/>
      <c r="L286" s="1"/>
      <c r="M286" s="1"/>
      <c r="N286" s="1"/>
      <c r="O286" s="1"/>
      <c r="P286" s="1"/>
      <c r="Q286" s="1"/>
    </row>
    <row r="287" spans="1:17" s="100" customFormat="1" hidden="1" x14ac:dyDescent="0.3">
      <c r="A287" s="1"/>
      <c r="B287" s="1"/>
      <c r="C287" s="1"/>
      <c r="D287" s="2"/>
      <c r="E287" s="4"/>
      <c r="F287" s="5"/>
      <c r="G287" s="4"/>
      <c r="H287" s="2"/>
      <c r="I287" s="6"/>
      <c r="J287" s="1"/>
      <c r="K287" s="1"/>
      <c r="L287" s="1"/>
      <c r="M287" s="1"/>
      <c r="N287" s="1"/>
      <c r="O287" s="1"/>
      <c r="P287" s="1"/>
      <c r="Q287" s="1"/>
    </row>
    <row r="288" spans="1:17" s="100" customFormat="1" hidden="1" x14ac:dyDescent="0.3">
      <c r="A288" s="1"/>
      <c r="B288" s="1"/>
      <c r="C288" s="1"/>
      <c r="D288" s="2"/>
      <c r="E288" s="4"/>
      <c r="F288" s="5"/>
      <c r="G288" s="4"/>
      <c r="H288" s="2"/>
      <c r="I288" s="6"/>
      <c r="J288" s="1"/>
      <c r="K288" s="1"/>
      <c r="L288" s="1"/>
      <c r="M288" s="1"/>
      <c r="N288" s="1"/>
      <c r="O288" s="1"/>
      <c r="P288" s="1"/>
      <c r="Q288" s="1"/>
    </row>
    <row r="289" spans="1:17" s="100" customFormat="1" hidden="1" x14ac:dyDescent="0.3">
      <c r="A289" s="1"/>
      <c r="B289" s="1"/>
      <c r="C289" s="1"/>
      <c r="D289" s="2"/>
      <c r="E289" s="4"/>
      <c r="F289" s="5"/>
      <c r="G289" s="4"/>
      <c r="H289" s="2"/>
      <c r="I289" s="6"/>
      <c r="J289" s="1"/>
      <c r="K289" s="1"/>
      <c r="L289" s="1"/>
      <c r="M289" s="1"/>
      <c r="N289" s="1"/>
      <c r="O289" s="1"/>
      <c r="P289" s="1"/>
      <c r="Q289" s="1"/>
    </row>
    <row r="290" spans="1:17" s="100" customFormat="1" hidden="1" x14ac:dyDescent="0.3">
      <c r="A290" s="1"/>
      <c r="B290" s="1"/>
      <c r="C290" s="1"/>
      <c r="D290" s="2"/>
      <c r="E290" s="4"/>
      <c r="F290" s="5"/>
      <c r="G290" s="4"/>
      <c r="H290" s="2"/>
      <c r="I290" s="6"/>
      <c r="J290" s="1"/>
      <c r="K290" s="1"/>
      <c r="L290" s="1"/>
      <c r="M290" s="1"/>
      <c r="N290" s="1"/>
      <c r="O290" s="1"/>
      <c r="P290" s="1"/>
      <c r="Q290" s="1"/>
    </row>
    <row r="291" spans="1:17" s="100" customFormat="1" hidden="1" x14ac:dyDescent="0.3">
      <c r="A291" s="1"/>
      <c r="B291" s="1"/>
      <c r="C291" s="1"/>
      <c r="D291" s="2"/>
      <c r="E291" s="4"/>
      <c r="F291" s="5"/>
      <c r="G291" s="4"/>
      <c r="H291" s="2"/>
      <c r="I291" s="6"/>
      <c r="J291" s="1"/>
      <c r="K291" s="1"/>
      <c r="L291" s="1"/>
      <c r="M291" s="1"/>
      <c r="N291" s="1"/>
      <c r="O291" s="1"/>
      <c r="P291" s="1"/>
      <c r="Q291" s="1"/>
    </row>
    <row r="292" spans="1:17" s="100" customFormat="1" hidden="1" x14ac:dyDescent="0.3">
      <c r="A292" s="1"/>
      <c r="B292" s="1"/>
      <c r="C292" s="1"/>
      <c r="D292" s="2"/>
      <c r="E292" s="4"/>
      <c r="F292" s="5"/>
      <c r="G292" s="4"/>
      <c r="H292" s="2"/>
      <c r="I292" s="6"/>
      <c r="J292" s="1"/>
      <c r="K292" s="1"/>
      <c r="L292" s="1"/>
      <c r="M292" s="1"/>
      <c r="N292" s="1"/>
      <c r="O292" s="1"/>
      <c r="P292" s="1"/>
      <c r="Q292" s="1"/>
    </row>
    <row r="293" spans="1:17" s="100" customFormat="1" hidden="1" x14ac:dyDescent="0.3">
      <c r="A293" s="1"/>
      <c r="B293" s="1"/>
      <c r="C293" s="1"/>
      <c r="D293" s="2"/>
      <c r="E293" s="4"/>
      <c r="F293" s="5"/>
      <c r="G293" s="4"/>
      <c r="H293" s="2"/>
      <c r="I293" s="6"/>
      <c r="J293" s="1"/>
      <c r="K293" s="1"/>
      <c r="L293" s="1"/>
      <c r="M293" s="1"/>
      <c r="N293" s="1"/>
      <c r="O293" s="1"/>
      <c r="P293" s="1"/>
      <c r="Q293" s="1"/>
    </row>
    <row r="294" spans="1:17" s="100" customFormat="1" hidden="1" x14ac:dyDescent="0.3">
      <c r="A294" s="1"/>
      <c r="B294" s="1"/>
      <c r="C294" s="1"/>
      <c r="D294" s="2"/>
      <c r="E294" s="4"/>
      <c r="F294" s="5"/>
      <c r="G294" s="4"/>
      <c r="H294" s="2"/>
      <c r="I294" s="6"/>
      <c r="J294" s="1"/>
      <c r="K294" s="1"/>
      <c r="L294" s="1"/>
      <c r="M294" s="1"/>
      <c r="N294" s="1"/>
      <c r="O294" s="1"/>
      <c r="P294" s="1"/>
      <c r="Q294" s="1"/>
    </row>
    <row r="295" spans="1:17" s="100" customFormat="1" hidden="1" x14ac:dyDescent="0.3">
      <c r="A295" s="1"/>
      <c r="B295" s="1"/>
      <c r="C295" s="1"/>
      <c r="D295" s="2"/>
      <c r="E295" s="4"/>
      <c r="F295" s="5"/>
      <c r="G295" s="4"/>
      <c r="H295" s="2"/>
      <c r="I295" s="6"/>
      <c r="J295" s="1"/>
      <c r="K295" s="1"/>
      <c r="L295" s="1"/>
      <c r="M295" s="1"/>
      <c r="N295" s="1"/>
      <c r="O295" s="1"/>
      <c r="P295" s="1"/>
      <c r="Q295" s="1"/>
    </row>
    <row r="296" spans="1:17" s="100" customFormat="1" hidden="1" x14ac:dyDescent="0.3">
      <c r="A296" s="1"/>
      <c r="B296" s="1"/>
      <c r="C296" s="1"/>
      <c r="D296" s="2"/>
      <c r="E296" s="4"/>
      <c r="F296" s="5"/>
      <c r="G296" s="4"/>
      <c r="H296" s="2"/>
      <c r="I296" s="6"/>
      <c r="J296" s="1"/>
      <c r="K296" s="1"/>
      <c r="L296" s="1"/>
      <c r="M296" s="1"/>
      <c r="N296" s="1"/>
      <c r="O296" s="1"/>
      <c r="P296" s="1"/>
      <c r="Q296" s="1"/>
    </row>
    <row r="297" spans="1:17" s="100" customFormat="1" hidden="1" x14ac:dyDescent="0.3">
      <c r="A297" s="1"/>
      <c r="B297" s="1"/>
      <c r="C297" s="1"/>
      <c r="D297" s="2"/>
      <c r="E297" s="4"/>
      <c r="F297" s="5"/>
      <c r="G297" s="4"/>
      <c r="H297" s="2"/>
      <c r="I297" s="6"/>
      <c r="J297" s="1"/>
      <c r="K297" s="1"/>
      <c r="L297" s="1"/>
      <c r="M297" s="1"/>
      <c r="N297" s="1"/>
      <c r="O297" s="1"/>
      <c r="P297" s="1"/>
      <c r="Q297" s="1"/>
    </row>
    <row r="298" spans="1:17" s="100" customFormat="1" hidden="1" x14ac:dyDescent="0.3">
      <c r="A298" s="1"/>
      <c r="B298" s="1"/>
      <c r="C298" s="1"/>
      <c r="D298" s="2"/>
      <c r="E298" s="4"/>
      <c r="F298" s="5"/>
      <c r="G298" s="4"/>
      <c r="H298" s="2"/>
      <c r="I298" s="6"/>
      <c r="J298" s="1"/>
      <c r="K298" s="1"/>
      <c r="L298" s="1"/>
      <c r="M298" s="1"/>
      <c r="N298" s="1"/>
      <c r="O298" s="1"/>
      <c r="P298" s="1"/>
      <c r="Q298" s="1"/>
    </row>
    <row r="299" spans="1:17" s="100" customFormat="1" hidden="1" x14ac:dyDescent="0.3">
      <c r="A299" s="1"/>
      <c r="B299" s="1"/>
      <c r="C299" s="1"/>
      <c r="D299" s="2"/>
      <c r="E299" s="4"/>
      <c r="F299" s="5"/>
      <c r="G299" s="4"/>
      <c r="H299" s="2"/>
      <c r="I299" s="6"/>
      <c r="J299" s="1"/>
      <c r="K299" s="1"/>
      <c r="L299" s="1"/>
      <c r="M299" s="1"/>
      <c r="N299" s="1"/>
      <c r="O299" s="1"/>
      <c r="P299" s="1"/>
      <c r="Q299" s="1"/>
    </row>
    <row r="300" spans="1:17" s="100" customFormat="1" hidden="1" x14ac:dyDescent="0.3">
      <c r="A300" s="1"/>
      <c r="B300" s="1"/>
      <c r="C300" s="1"/>
      <c r="D300" s="2"/>
      <c r="E300" s="4"/>
      <c r="F300" s="5"/>
      <c r="G300" s="4"/>
      <c r="H300" s="2"/>
      <c r="I300" s="6"/>
      <c r="J300" s="1"/>
      <c r="K300" s="1"/>
      <c r="L300" s="1"/>
      <c r="M300" s="1"/>
      <c r="N300" s="1"/>
      <c r="O300" s="1"/>
      <c r="P300" s="1"/>
      <c r="Q300" s="1"/>
    </row>
    <row r="301" spans="1:17" s="100" customFormat="1" hidden="1" x14ac:dyDescent="0.3">
      <c r="A301" s="1"/>
      <c r="B301" s="1"/>
      <c r="C301" s="1"/>
      <c r="D301" s="2"/>
      <c r="E301" s="4"/>
      <c r="F301" s="5"/>
      <c r="G301" s="4"/>
      <c r="H301" s="2"/>
      <c r="I301" s="6"/>
      <c r="J301" s="1"/>
      <c r="K301" s="1"/>
      <c r="L301" s="1"/>
      <c r="M301" s="1"/>
      <c r="N301" s="1"/>
      <c r="O301" s="1"/>
      <c r="P301" s="1"/>
      <c r="Q301" s="1"/>
    </row>
    <row r="302" spans="1:17" s="100" customFormat="1" hidden="1" x14ac:dyDescent="0.3">
      <c r="A302" s="1"/>
      <c r="B302" s="1"/>
      <c r="C302" s="1"/>
      <c r="D302" s="2"/>
      <c r="E302" s="4"/>
      <c r="F302" s="5"/>
      <c r="G302" s="4"/>
      <c r="H302" s="2"/>
      <c r="I302" s="6"/>
      <c r="J302" s="1"/>
      <c r="K302" s="1"/>
      <c r="L302" s="1"/>
      <c r="M302" s="1"/>
      <c r="N302" s="1"/>
      <c r="O302" s="1"/>
      <c r="P302" s="1"/>
      <c r="Q302" s="1"/>
    </row>
    <row r="303" spans="1:17" s="100" customFormat="1" hidden="1" x14ac:dyDescent="0.3">
      <c r="A303" s="1"/>
      <c r="B303" s="1"/>
      <c r="C303" s="1"/>
      <c r="D303" s="2"/>
      <c r="E303" s="4"/>
      <c r="F303" s="5"/>
      <c r="G303" s="4"/>
      <c r="H303" s="2"/>
      <c r="I303" s="6"/>
      <c r="J303" s="1"/>
      <c r="K303" s="1"/>
      <c r="L303" s="1"/>
      <c r="M303" s="1"/>
      <c r="N303" s="1"/>
      <c r="O303" s="1"/>
      <c r="P303" s="1"/>
      <c r="Q303" s="1"/>
    </row>
    <row r="304" spans="1:17" s="100" customFormat="1" hidden="1" x14ac:dyDescent="0.3">
      <c r="A304" s="1"/>
      <c r="B304" s="1"/>
      <c r="C304" s="1"/>
      <c r="D304" s="2"/>
      <c r="E304" s="4"/>
      <c r="F304" s="5"/>
      <c r="G304" s="4"/>
      <c r="H304" s="2"/>
      <c r="I304" s="6"/>
      <c r="J304" s="1"/>
      <c r="K304" s="1"/>
      <c r="L304" s="1"/>
      <c r="M304" s="1"/>
      <c r="N304" s="1"/>
      <c r="O304" s="1"/>
      <c r="P304" s="1"/>
      <c r="Q304" s="1"/>
    </row>
    <row r="305" spans="1:17" s="100" customFormat="1" hidden="1" x14ac:dyDescent="0.3">
      <c r="A305" s="1"/>
      <c r="B305" s="1"/>
      <c r="C305" s="1"/>
      <c r="D305" s="2"/>
      <c r="E305" s="4"/>
      <c r="F305" s="5"/>
      <c r="G305" s="4"/>
      <c r="H305" s="2"/>
      <c r="I305" s="6"/>
      <c r="J305" s="1"/>
      <c r="K305" s="1"/>
      <c r="L305" s="1"/>
      <c r="M305" s="1"/>
      <c r="N305" s="1"/>
      <c r="O305" s="1"/>
      <c r="P305" s="1"/>
      <c r="Q305" s="1"/>
    </row>
    <row r="310" spans="1:17" s="131" customFormat="1" hidden="1" x14ac:dyDescent="0.3">
      <c r="A310" s="1"/>
      <c r="B310" s="1"/>
      <c r="C310" s="1"/>
      <c r="D310" s="2"/>
      <c r="E310" s="4"/>
      <c r="F310" s="5"/>
      <c r="G310" s="4"/>
      <c r="H310" s="2"/>
      <c r="I310" s="6"/>
      <c r="J310" s="4"/>
      <c r="K310" s="4"/>
      <c r="L310" s="4"/>
      <c r="M310" s="193"/>
      <c r="N310" s="195"/>
      <c r="O310" s="195"/>
      <c r="P310" s="195"/>
      <c r="Q310" s="1"/>
    </row>
    <row r="311" spans="1:17" s="131" customFormat="1" hidden="1" x14ac:dyDescent="0.3">
      <c r="A311" s="1"/>
      <c r="B311" s="1"/>
      <c r="C311" s="1"/>
      <c r="D311" s="2"/>
      <c r="E311" s="4"/>
      <c r="F311" s="5"/>
      <c r="G311" s="4"/>
      <c r="H311" s="2"/>
      <c r="I311" s="6"/>
      <c r="J311" s="4"/>
      <c r="K311" s="4"/>
      <c r="L311" s="4"/>
      <c r="M311" s="1"/>
      <c r="N311" s="1"/>
      <c r="O311" s="1"/>
      <c r="P311" s="1"/>
      <c r="Q311" s="1"/>
    </row>
    <row r="312" spans="1:17" s="131" customFormat="1" hidden="1" x14ac:dyDescent="0.3">
      <c r="A312" s="1"/>
      <c r="B312" s="1"/>
      <c r="C312" s="1"/>
      <c r="D312" s="2"/>
      <c r="E312" s="4"/>
      <c r="F312" s="5"/>
      <c r="G312" s="4"/>
      <c r="H312" s="2"/>
      <c r="I312" s="6"/>
      <c r="J312" s="4"/>
      <c r="K312" s="4"/>
      <c r="L312" s="4"/>
      <c r="M312" s="1"/>
      <c r="N312" s="1"/>
      <c r="O312" s="1"/>
      <c r="P312" s="1"/>
      <c r="Q312" s="1"/>
    </row>
    <row r="313" spans="1:17" s="131" customFormat="1" hidden="1" x14ac:dyDescent="0.3">
      <c r="A313" s="1"/>
      <c r="B313" s="1"/>
      <c r="C313" s="1"/>
      <c r="D313" s="2"/>
      <c r="E313" s="4"/>
      <c r="F313" s="5"/>
      <c r="G313" s="4"/>
      <c r="H313" s="2"/>
      <c r="I313" s="6"/>
      <c r="J313" s="4"/>
      <c r="K313" s="4"/>
      <c r="L313" s="4"/>
      <c r="M313" s="1"/>
      <c r="N313" s="1"/>
      <c r="O313" s="1"/>
      <c r="P313" s="1"/>
      <c r="Q313" s="1"/>
    </row>
    <row r="314" spans="1:17" s="131" customFormat="1" hidden="1" x14ac:dyDescent="0.3">
      <c r="A314" s="1"/>
      <c r="B314" s="1"/>
      <c r="C314" s="1"/>
      <c r="D314" s="2"/>
      <c r="E314" s="4"/>
      <c r="F314" s="5"/>
      <c r="G314" s="4"/>
      <c r="H314" s="2"/>
      <c r="I314" s="6"/>
      <c r="J314" s="4"/>
      <c r="K314" s="4"/>
      <c r="L314" s="4"/>
      <c r="M314" s="1"/>
      <c r="N314" s="1"/>
      <c r="O314" s="1"/>
      <c r="P314" s="1"/>
      <c r="Q314" s="1"/>
    </row>
    <row r="318" spans="1:17" x14ac:dyDescent="0.3"/>
    <row r="319" spans="1:17" x14ac:dyDescent="0.3"/>
    <row r="320" spans="1:17" x14ac:dyDescent="0.3"/>
    <row r="321" x14ac:dyDescent="0.3"/>
    <row r="324" x14ac:dyDescent="0.3"/>
    <row r="325" x14ac:dyDescent="0.3"/>
    <row r="327" x14ac:dyDescent="0.3"/>
    <row r="328" x14ac:dyDescent="0.3"/>
    <row r="329" x14ac:dyDescent="0.3"/>
    <row r="330" x14ac:dyDescent="0.3"/>
    <row r="331" x14ac:dyDescent="0.3"/>
    <row r="332" x14ac:dyDescent="0.3"/>
  </sheetData>
  <sheetProtection algorithmName="SHA-512" hashValue="WzkMWVO6i4l0W3OdZ4syJjZZPoZZundyQWfbBPRasHO3Hxkk/E34w9mLCVTo31glbKbF7iLtMerKoa8G+4Mr8g==" saltValue="boWiCbc93e7Qqq5exkd1eQ==" spinCount="100000" sheet="1" objects="1" scenarios="1"/>
  <mergeCells count="28">
    <mergeCell ref="B1:K4"/>
    <mergeCell ref="B9:C9"/>
    <mergeCell ref="L9:M9"/>
    <mergeCell ref="N9:P9"/>
    <mergeCell ref="B25:C25"/>
    <mergeCell ref="L25:M25"/>
    <mergeCell ref="N25:P25"/>
    <mergeCell ref="B39:C39"/>
    <mergeCell ref="L39:M39"/>
    <mergeCell ref="N39:P39"/>
    <mergeCell ref="B49:C49"/>
    <mergeCell ref="L49:M49"/>
    <mergeCell ref="N49:P49"/>
    <mergeCell ref="B67:C67"/>
    <mergeCell ref="L67:M67"/>
    <mergeCell ref="N67:P67"/>
    <mergeCell ref="B77:C77"/>
    <mergeCell ref="L77:M77"/>
    <mergeCell ref="N77:P77"/>
    <mergeCell ref="B88:C88"/>
    <mergeCell ref="L88:M88"/>
    <mergeCell ref="N88:P88"/>
    <mergeCell ref="B106:P114"/>
    <mergeCell ref="M280:P280"/>
    <mergeCell ref="M310:P310"/>
    <mergeCell ref="B98:C98"/>
    <mergeCell ref="L98:M98"/>
    <mergeCell ref="N98:P98"/>
  </mergeCells>
  <conditionalFormatting sqref="N11:P20 N51:P62 N69:P72">
    <cfRule type="cellIs" dxfId="11" priority="13" operator="greaterThan">
      <formula>0</formula>
    </cfRule>
    <cfRule type="cellIs" dxfId="10" priority="14" operator="lessThan">
      <formula>0</formula>
    </cfRule>
  </conditionalFormatting>
  <conditionalFormatting sqref="N27:P34">
    <cfRule type="cellIs" dxfId="9" priority="11" operator="greaterThan">
      <formula>0</formula>
    </cfRule>
    <cfRule type="cellIs" dxfId="8" priority="12" operator="lessThan">
      <formula>0</formula>
    </cfRule>
  </conditionalFormatting>
  <conditionalFormatting sqref="N41:P44">
    <cfRule type="cellIs" dxfId="7" priority="9" operator="greaterThan">
      <formula>0</formula>
    </cfRule>
    <cfRule type="cellIs" dxfId="6" priority="10" operator="lessThan">
      <formula>0</formula>
    </cfRule>
  </conditionalFormatting>
  <conditionalFormatting sqref="N79:P83">
    <cfRule type="cellIs" dxfId="5" priority="1" operator="greaterThan">
      <formula>0</formula>
    </cfRule>
    <cfRule type="cellIs" dxfId="4" priority="2" operator="lessThan">
      <formula>0</formula>
    </cfRule>
  </conditionalFormatting>
  <conditionalFormatting sqref="N90:P94">
    <cfRule type="cellIs" dxfId="3" priority="7" operator="greaterThan">
      <formula>0</formula>
    </cfRule>
    <cfRule type="cellIs" dxfId="2" priority="8" operator="lessThan">
      <formula>0</formula>
    </cfRule>
  </conditionalFormatting>
  <conditionalFormatting sqref="N100:P100">
    <cfRule type="cellIs" dxfId="1" priority="3" operator="greaterThan">
      <formula>0</formula>
    </cfRule>
    <cfRule type="cellIs" dxfId="0" priority="4" operator="lessThan">
      <formula>0</formula>
    </cfRule>
  </conditionalFormatting>
  <pageMargins left="0.7" right="0.7" top="0.75" bottom="0.75" header="0.3" footer="0.3"/>
  <headerFooter>
    <oddFooter>&amp;R_x000D_&amp;1#&amp;"Aptos"&amp;10&amp;K0000FF [ CLASSIFICAÇÃO: INTERNA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2026-01-26T13:18:35Z</dcterms:created>
  <dcterms:modified xsi:type="dcterms:W3CDTF">2026-01-26T13:48:04Z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bef5af-bbc1-4d24-bb43-47a55a90f763_Enabled">
    <vt:lpwstr>true</vt:lpwstr>
  </property>
  <property fmtid="{D5CDD505-2E9C-101B-9397-08002B2CF9AE}" pid="3" name="MSIP_Label_d5bef5af-bbc1-4d24-bb43-47a55a90f763_SetDate">
    <vt:lpwstr>2026-01-26T13:43:41Z</vt:lpwstr>
  </property>
  <property fmtid="{D5CDD505-2E9C-101B-9397-08002B2CF9AE}" pid="4" name="MSIP_Label_d5bef5af-bbc1-4d24-bb43-47a55a90f763_Method">
    <vt:lpwstr>Standard</vt:lpwstr>
  </property>
  <property fmtid="{D5CDD505-2E9C-101B-9397-08002B2CF9AE}" pid="5" name="MSIP_Label_d5bef5af-bbc1-4d24-bb43-47a55a90f763_Name">
    <vt:lpwstr>Interna</vt:lpwstr>
  </property>
  <property fmtid="{D5CDD505-2E9C-101B-9397-08002B2CF9AE}" pid="6" name="MSIP_Label_d5bef5af-bbc1-4d24-bb43-47a55a90f763_SiteId">
    <vt:lpwstr>cf56e405-d2b0-4266-b210-aa04636b6161</vt:lpwstr>
  </property>
  <property fmtid="{D5CDD505-2E9C-101B-9397-08002B2CF9AE}" pid="7" name="MSIP_Label_d5bef5af-bbc1-4d24-bb43-47a55a90f763_ActionId">
    <vt:lpwstr>ca6a8b9a-5e42-43d3-8368-0a9876a0ed02</vt:lpwstr>
  </property>
  <property fmtid="{D5CDD505-2E9C-101B-9397-08002B2CF9AE}" pid="8" name="MSIP_Label_d5bef5af-bbc1-4d24-bb43-47a55a90f763_ContentBits">
    <vt:lpwstr>2</vt:lpwstr>
  </property>
  <property fmtid="{D5CDD505-2E9C-101B-9397-08002B2CF9AE}" pid="9" name="MSIP_Label_d5bef5af-bbc1-4d24-bb43-47a55a90f763_Tag">
    <vt:lpwstr>10, 3, 0, 1</vt:lpwstr>
  </property>
</Properties>
</file>