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4_{E19CBD1C-E904-4D31-8AEB-B959DE52BA37}" xr6:coauthVersionLast="47" xr6:coauthVersionMax="47" xr10:uidLastSave="{00000000-0000-0000-0000-000000000000}"/>
  <bookViews>
    <workbookView xWindow="47880" yWindow="570" windowWidth="19440" windowHeight="14880" tabRatio="526" activeTab="2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FIIs'!$A$6:$AD$126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I25" i="5"/>
  <c r="K25" i="5"/>
  <c r="L25" i="5"/>
  <c r="M25" i="5"/>
  <c r="N25" i="5"/>
  <c r="P25" i="5"/>
  <c r="Q25" i="5"/>
  <c r="S25" i="5"/>
  <c r="T25" i="5"/>
  <c r="V25" i="5"/>
  <c r="W25" i="5"/>
  <c r="Z25" i="5"/>
  <c r="AC25" i="5"/>
  <c r="A4" i="6"/>
  <c r="AA25" i="5" l="1"/>
  <c r="X25" i="5"/>
  <c r="AC22" i="5"/>
  <c r="AC21" i="5"/>
  <c r="I22" i="5"/>
  <c r="K22" i="5"/>
  <c r="L22" i="5"/>
  <c r="M22" i="5"/>
  <c r="N22" i="5"/>
  <c r="P22" i="5"/>
  <c r="Q22" i="5"/>
  <c r="S22" i="5"/>
  <c r="T22" i="5"/>
  <c r="V22" i="5"/>
  <c r="W22" i="5"/>
  <c r="Z22" i="5"/>
  <c r="I21" i="5"/>
  <c r="K21" i="5"/>
  <c r="L21" i="5"/>
  <c r="M21" i="5"/>
  <c r="N21" i="5"/>
  <c r="P21" i="5"/>
  <c r="Q21" i="5"/>
  <c r="S21" i="5"/>
  <c r="T21" i="5"/>
  <c r="V21" i="5"/>
  <c r="W21" i="5"/>
  <c r="Z21" i="5"/>
  <c r="AC17" i="5"/>
  <c r="AC14" i="5"/>
  <c r="I17" i="5"/>
  <c r="K17" i="5"/>
  <c r="L17" i="5"/>
  <c r="M17" i="5"/>
  <c r="N17" i="5"/>
  <c r="P17" i="5"/>
  <c r="Q17" i="5"/>
  <c r="S17" i="5"/>
  <c r="T17" i="5"/>
  <c r="V17" i="5"/>
  <c r="W17" i="5"/>
  <c r="Z17" i="5"/>
  <c r="I14" i="5"/>
  <c r="K14" i="5"/>
  <c r="L14" i="5"/>
  <c r="M14" i="5"/>
  <c r="N14" i="5"/>
  <c r="P14" i="5"/>
  <c r="Q14" i="5"/>
  <c r="S14" i="5"/>
  <c r="T14" i="5"/>
  <c r="V14" i="5"/>
  <c r="W14" i="5"/>
  <c r="Z14" i="5"/>
  <c r="I8" i="5"/>
  <c r="K8" i="5"/>
  <c r="L8" i="5"/>
  <c r="M8" i="5"/>
  <c r="N8" i="5"/>
  <c r="P8" i="5"/>
  <c r="Q8" i="5"/>
  <c r="S8" i="5"/>
  <c r="T8" i="5"/>
  <c r="V8" i="5"/>
  <c r="W8" i="5"/>
  <c r="Z8" i="5"/>
  <c r="AC8" i="5"/>
  <c r="I12" i="5"/>
  <c r="K12" i="5"/>
  <c r="L12" i="5"/>
  <c r="M12" i="5"/>
  <c r="N12" i="5"/>
  <c r="P12" i="5"/>
  <c r="Q12" i="5"/>
  <c r="S12" i="5"/>
  <c r="T12" i="5"/>
  <c r="V12" i="5"/>
  <c r="W12" i="5"/>
  <c r="Z12" i="5"/>
  <c r="AC12" i="5"/>
  <c r="I26" i="5"/>
  <c r="K26" i="5"/>
  <c r="L26" i="5"/>
  <c r="M26" i="5"/>
  <c r="N26" i="5"/>
  <c r="P26" i="5"/>
  <c r="Q26" i="5"/>
  <c r="S26" i="5"/>
  <c r="T26" i="5"/>
  <c r="V26" i="5"/>
  <c r="W26" i="5"/>
  <c r="Z26" i="5"/>
  <c r="AC26" i="5"/>
  <c r="I16" i="5"/>
  <c r="K16" i="5"/>
  <c r="L16" i="5"/>
  <c r="M16" i="5"/>
  <c r="N16" i="5"/>
  <c r="P16" i="5"/>
  <c r="Q16" i="5"/>
  <c r="S16" i="5"/>
  <c r="T16" i="5"/>
  <c r="V16" i="5"/>
  <c r="W16" i="5"/>
  <c r="Z16" i="5"/>
  <c r="AC16" i="5"/>
  <c r="AC10" i="5"/>
  <c r="I10" i="5"/>
  <c r="K10" i="5"/>
  <c r="L10" i="5"/>
  <c r="M10" i="5"/>
  <c r="N10" i="5"/>
  <c r="P10" i="5"/>
  <c r="Q10" i="5"/>
  <c r="S10" i="5"/>
  <c r="T10" i="5"/>
  <c r="V10" i="5"/>
  <c r="W10" i="5"/>
  <c r="Z10" i="5"/>
  <c r="I19" i="5"/>
  <c r="I24" i="5"/>
  <c r="I23" i="5"/>
  <c r="I11" i="5"/>
  <c r="I15" i="5"/>
  <c r="I18" i="5"/>
  <c r="I7" i="5"/>
  <c r="I20" i="5"/>
  <c r="I9" i="5"/>
  <c r="I13" i="5"/>
  <c r="AA22" i="5" l="1"/>
  <c r="AA21" i="5"/>
  <c r="AA17" i="5"/>
  <c r="AA16" i="5"/>
  <c r="AA14" i="5"/>
  <c r="X14" i="5"/>
  <c r="X22" i="5"/>
  <c r="AA8" i="5"/>
  <c r="X21" i="5"/>
  <c r="X8" i="5"/>
  <c r="X17" i="5"/>
  <c r="AA26" i="5"/>
  <c r="AA12" i="5"/>
  <c r="X12" i="5"/>
  <c r="AA10" i="5"/>
  <c r="X26" i="5"/>
  <c r="X16" i="5"/>
  <c r="X10" i="5"/>
  <c r="A4" i="5"/>
  <c r="K19" i="5"/>
  <c r="L19" i="5"/>
  <c r="M19" i="5"/>
  <c r="N19" i="5"/>
  <c r="P19" i="5"/>
  <c r="Q19" i="5"/>
  <c r="S19" i="5"/>
  <c r="T19" i="5"/>
  <c r="V19" i="5"/>
  <c r="W19" i="5"/>
  <c r="Z19" i="5"/>
  <c r="AA19" i="5" s="1"/>
  <c r="AC19" i="5"/>
  <c r="K24" i="5"/>
  <c r="L24" i="5"/>
  <c r="M24" i="5"/>
  <c r="N24" i="5"/>
  <c r="P24" i="5"/>
  <c r="Q24" i="5"/>
  <c r="S24" i="5"/>
  <c r="T24" i="5"/>
  <c r="V24" i="5"/>
  <c r="W24" i="5"/>
  <c r="Z24" i="5"/>
  <c r="AA24" i="5" s="1"/>
  <c r="AC24" i="5"/>
  <c r="K23" i="5"/>
  <c r="L23" i="5"/>
  <c r="M23" i="5"/>
  <c r="N23" i="5"/>
  <c r="P23" i="5"/>
  <c r="Q23" i="5"/>
  <c r="S23" i="5"/>
  <c r="T23" i="5"/>
  <c r="V23" i="5"/>
  <c r="W23" i="5"/>
  <c r="Z23" i="5"/>
  <c r="AA23" i="5" s="1"/>
  <c r="AC23" i="5"/>
  <c r="K11" i="5"/>
  <c r="L11" i="5"/>
  <c r="M11" i="5"/>
  <c r="N11" i="5"/>
  <c r="P11" i="5"/>
  <c r="Q11" i="5"/>
  <c r="S11" i="5"/>
  <c r="T11" i="5"/>
  <c r="V11" i="5"/>
  <c r="W11" i="5"/>
  <c r="Z11" i="5"/>
  <c r="AA11" i="5" s="1"/>
  <c r="AC11" i="5"/>
  <c r="K15" i="5"/>
  <c r="L15" i="5"/>
  <c r="M15" i="5"/>
  <c r="N15" i="5"/>
  <c r="P15" i="5"/>
  <c r="Q15" i="5"/>
  <c r="S15" i="5"/>
  <c r="T15" i="5"/>
  <c r="V15" i="5"/>
  <c r="W15" i="5"/>
  <c r="Z15" i="5"/>
  <c r="AA15" i="5" s="1"/>
  <c r="AC15" i="5"/>
  <c r="K18" i="5"/>
  <c r="L18" i="5"/>
  <c r="M18" i="5"/>
  <c r="N18" i="5"/>
  <c r="P18" i="5"/>
  <c r="Q18" i="5"/>
  <c r="S18" i="5"/>
  <c r="T18" i="5"/>
  <c r="V18" i="5"/>
  <c r="W18" i="5"/>
  <c r="Z18" i="5"/>
  <c r="AA18" i="5" s="1"/>
  <c r="AC18" i="5"/>
  <c r="K7" i="5"/>
  <c r="L7" i="5"/>
  <c r="M7" i="5"/>
  <c r="N7" i="5"/>
  <c r="P7" i="5"/>
  <c r="Q7" i="5"/>
  <c r="S7" i="5"/>
  <c r="T7" i="5"/>
  <c r="V7" i="5"/>
  <c r="W7" i="5"/>
  <c r="Z7" i="5"/>
  <c r="AA7" i="5" s="1"/>
  <c r="AC7" i="5"/>
  <c r="K20" i="5"/>
  <c r="L20" i="5"/>
  <c r="M20" i="5"/>
  <c r="N20" i="5"/>
  <c r="P20" i="5"/>
  <c r="Q20" i="5"/>
  <c r="S20" i="5"/>
  <c r="T20" i="5"/>
  <c r="V20" i="5"/>
  <c r="W20" i="5"/>
  <c r="Z20" i="5"/>
  <c r="AA20" i="5" s="1"/>
  <c r="AC20" i="5"/>
  <c r="K9" i="5"/>
  <c r="L9" i="5"/>
  <c r="M9" i="5"/>
  <c r="N9" i="5"/>
  <c r="P9" i="5"/>
  <c r="Q9" i="5"/>
  <c r="S9" i="5"/>
  <c r="T9" i="5"/>
  <c r="V9" i="5"/>
  <c r="W9" i="5"/>
  <c r="Z9" i="5"/>
  <c r="AA9" i="5" s="1"/>
  <c r="AC9" i="5"/>
  <c r="K13" i="5"/>
  <c r="L13" i="5"/>
  <c r="M13" i="5"/>
  <c r="N13" i="5"/>
  <c r="P13" i="5"/>
  <c r="Q13" i="5"/>
  <c r="S13" i="5"/>
  <c r="T13" i="5"/>
  <c r="V13" i="5"/>
  <c r="W13" i="5"/>
  <c r="Z13" i="5"/>
  <c r="AA13" i="5" s="1"/>
  <c r="AC13" i="5"/>
  <c r="X15" i="5" l="1"/>
  <c r="X9" i="5"/>
  <c r="X7" i="5"/>
  <c r="X11" i="5"/>
  <c r="X24" i="5"/>
  <c r="X23" i="5"/>
  <c r="X19" i="5"/>
  <c r="X13" i="5"/>
  <c r="X20" i="5"/>
  <c r="X18" i="5"/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<sst xmlns="http://schemas.openxmlformats.org/spreadsheetml/2006/main" count="1331" uniqueCount="544">
  <si>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</si>
  <si>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</si>
  <si>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</si>
  <si>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</si>
  <si>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</si>
  <si>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</si>
  <si>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</si>
  <si>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</si>
  <si>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</si>
  <si>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</si>
  <si>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</si>
  <si>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</si>
  <si>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</si>
  <si>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</si>
  <si>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</si>
  <si>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</si>
  <si>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</si>
  <si>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</si>
  <si>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</si>
  <si>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</si>
  <si>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</si>
  <si>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</si>
  <si>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</si>
  <si>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</si>
  <si>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</si>
  <si>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</si>
  <si>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</si>
  <si>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</si>
  <si>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</si>
  <si>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</si>
  <si>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</si>
  <si>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</si>
  <si>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</si>
  <si>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</si>
  <si>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</si>
  <si>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</si>
  <si>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</si>
  <si>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</si>
  <si>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</si>
  <si>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</si>
  <si>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</si>
  <si>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</si>
  <si>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</si>
  <si>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</si>
  <si>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</si>
  <si>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</si>
  <si>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</si>
  <si>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</si>
  <si>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</si>
  <si>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</si>
  <si>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</si>
  <si>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</si>
  <si>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</si>
  <si>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</si>
  <si>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</si>
  <si>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</si>
  <si>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</si>
  <si>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</si>
  <si>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</si>
  <si>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</si>
  <si>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</si>
  <si>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</si>
  <si>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</si>
  <si>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</si>
  <si>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</si>
  <si>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</si>
  <si>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</si>
  <si>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</si>
  <si>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</si>
  <si>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</si>
  <si>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</si>
  <si>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</si>
  <si>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</si>
  <si>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</si>
  <si>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</si>
  <si>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</si>
  <si>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RBRD11</t>
  </si>
  <si>
    <t>FIIB11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</si>
  <si>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</si>
  <si>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</si>
  <si>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</si>
  <si>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</si>
  <si>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</si>
  <si>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</si>
  <si>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</si>
  <si>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</si>
  <si>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</si>
  <si>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</si>
  <si>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</si>
  <si>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</si>
  <si>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</si>
  <si>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</si>
  <si>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</si>
  <si>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</si>
  <si>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</si>
  <si>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</si>
  <si>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</si>
  <si>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</si>
  <si>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</si>
  <si>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</si>
  <si>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</si>
  <si>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</si>
  <si>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</si>
  <si>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</si>
  <si>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</si>
  <si>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</si>
  <si>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</si>
  <si>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</si>
  <si>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</si>
  <si>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</si>
  <si>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</si>
  <si>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</si>
  <si>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</si>
  <si>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</si>
  <si>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</si>
  <si>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</si>
  <si>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</si>
  <si>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</si>
  <si>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</si>
  <si>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</si>
  <si>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</si>
  <si>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</si>
  <si>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</si>
  <si>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</si>
  <si>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</si>
  <si>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</si>
  <si>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</si>
  <si>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</si>
  <si>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</si>
  <si>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</si>
  <si>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</si>
  <si>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</si>
  <si>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</si>
  <si>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</si>
  <si>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</si>
  <si>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</si>
  <si>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</si>
  <si>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</si>
  <si>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</si>
  <si>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</si>
  <si>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</si>
  <si>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</si>
  <si>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</si>
  <si>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</si>
  <si>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</si>
  <si>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</si>
  <si>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</si>
  <si>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</si>
  <si>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</si>
  <si>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</si>
  <si>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</si>
  <si>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</si>
  <si>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</si>
  <si>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</si>
  <si>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</si>
  <si>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</si>
  <si>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</si>
  <si>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</si>
  <si>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</si>
  <si>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</si>
  <si>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</si>
  <si>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</si>
  <si>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</si>
  <si>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</si>
  <si>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</si>
  <si>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</si>
  <si>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</si>
  <si>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</si>
  <si>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</si>
  <si>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</si>
  <si>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</si>
  <si>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</si>
  <si>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</si>
  <si>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</si>
  <si>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</si>
  <si>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</si>
  <si>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</si>
  <si>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</si>
  <si>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</si>
  <si>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</si>
  <si>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</si>
  <si>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</si>
  <si>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</si>
  <si>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</si>
  <si>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</si>
  <si>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</si>
  <si>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</si>
  <si>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</si>
  <si>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</si>
  <si>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</si>
  <si>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</si>
  <si>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</si>
  <si>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</si>
  <si>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</si>
  <si>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</si>
  <si>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</si>
  <si>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</si>
  <si>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</si>
  <si>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</si>
  <si>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</si>
  <si>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</si>
  <si>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</si>
  <si>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</si>
  <si>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</si>
  <si>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</si>
  <si>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</si>
  <si>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</si>
  <si>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</si>
  <si>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</si>
  <si>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</si>
  <si>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</si>
  <si>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</si>
  <si>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</si>
  <si>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</si>
  <si>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</si>
  <si>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</si>
  <si>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</si>
  <si>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</si>
  <si>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</si>
  <si>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</si>
  <si>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</si>
  <si>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</si>
  <si>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</si>
  <si>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</si>
  <si>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</si>
  <si>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</si>
  <si>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</si>
  <si>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</si>
  <si>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</si>
  <si>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</si>
  <si>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</si>
  <si>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</si>
  <si>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</si>
  <si>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</si>
  <si>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</si>
  <si>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</si>
  <si>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</si>
  <si>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</si>
  <si>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</si>
  <si>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</si>
  <si>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</si>
  <si>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</si>
  <si>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</si>
  <si>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</si>
  <si>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</si>
  <si>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</si>
  <si>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</si>
  <si>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</si>
  <si>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</si>
  <si>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</si>
  <si>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</si>
  <si>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</si>
  <si>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</si>
  <si>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</si>
  <si>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</si>
  <si>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</si>
  <si>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</si>
  <si>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</si>
  <si>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Campus Faria Lima</t>
  </si>
  <si>
    <t>Educacional</t>
  </si>
  <si>
    <t>Anhanguera Educacional</t>
  </si>
  <si>
    <t>Brasil Plural Absoluto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</si>
  <si>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</si>
  <si>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</si>
  <si>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</si>
  <si>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</si>
  <si>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</si>
  <si>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</si>
  <si>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</si>
  <si>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</si>
  <si>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</si>
  <si>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</si>
  <si>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</si>
  <si>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</si>
  <si>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</si>
  <si>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</si>
  <si>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</si>
  <si>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</si>
  <si>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</si>
  <si>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</si>
  <si>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</si>
  <si>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</si>
  <si>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</si>
  <si>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</si>
  <si>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</si>
  <si>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</si>
  <si>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</si>
  <si>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</si>
  <si>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</si>
  <si>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</si>
  <si>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</si>
  <si>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</si>
  <si>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</si>
  <si>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</si>
  <si>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</si>
  <si>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</si>
  <si>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</si>
  <si>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</si>
  <si>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</si>
  <si>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</si>
  <si>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</si>
  <si>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</si>
  <si>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</si>
  <si>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</si>
  <si>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</si>
  <si>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</si>
  <si>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</si>
  <si>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</si>
  <si>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</si>
  <si>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</si>
  <si>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</si>
  <si>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</si>
  <si>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</si>
  <si>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</si>
  <si>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</si>
  <si>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</si>
  <si>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</si>
  <si>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</si>
  <si>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</si>
  <si>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</si>
  <si>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</si>
  <si>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</si>
  <si>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</si>
  <si>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</si>
  <si>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</si>
  <si>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</si>
  <si>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</si>
  <si>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</si>
  <si>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</si>
  <si>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</si>
  <si>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</si>
  <si>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</si>
  <si>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</si>
  <si>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</si>
  <si>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</si>
  <si>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</si>
  <si>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</si>
  <si>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</si>
  <si>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</si>
  <si>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</si>
  <si>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</si>
  <si>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</si>
  <si>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</si>
  <si>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</si>
  <si>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</si>
  <si>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</si>
  <si>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</si>
  <si>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</si>
  <si>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</si>
  <si>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</si>
  <si>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</si>
  <si>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</si>
  <si>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</si>
  <si>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</si>
  <si>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</si>
  <si>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</si>
  <si>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</si>
  <si>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</si>
  <si>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</si>
  <si>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</si>
  <si>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</si>
  <si>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</si>
  <si>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</si>
  <si>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</si>
  <si>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</si>
  <si>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</si>
  <si>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</si>
  <si>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</si>
  <si>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</si>
  <si>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</si>
  <si>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</si>
  <si>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</si>
  <si>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</si>
  <si>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</si>
  <si>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</si>
  <si>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</si>
  <si>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</si>
  <si>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</si>
  <si>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</si>
  <si>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</si>
  <si>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</si>
  <si>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</si>
  <si>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</si>
  <si>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</si>
  <si>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</si>
  <si>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</si>
  <si>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</si>
  <si>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</si>
  <si>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</si>
  <si>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</si>
  <si>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</si>
  <si>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</si>
  <si>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</si>
  <si>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</si>
  <si>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</si>
  <si>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</si>
  <si>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</si>
  <si>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</si>
  <si>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</si>
  <si>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</si>
  <si>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</si>
  <si>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</si>
  <si>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</si>
  <si>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</si>
  <si>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</si>
  <si>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</si>
  <si>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</si>
  <si>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</si>
  <si>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</si>
  <si>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</si>
  <si>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</si>
  <si>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</si>
  <si>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</si>
  <si>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</si>
  <si>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</si>
  <si>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</si>
  <si>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</si>
  <si>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</si>
  <si>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</si>
  <si>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</si>
  <si>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</si>
  <si>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</si>
  <si>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</si>
  <si>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</si>
  <si>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</si>
  <si>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</si>
  <si>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</si>
  <si>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</si>
  <si>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</si>
  <si>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</si>
  <si>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</si>
  <si>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</si>
  <si>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</si>
  <si>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</si>
  <si>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</si>
  <si>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</si>
  <si>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</si>
  <si>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</si>
  <si>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</si>
  <si>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</si>
  <si>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</si>
  <si>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</si>
  <si>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</si>
  <si>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</si>
  <si>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</si>
  <si>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</si>
  <si>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</si>
  <si>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</si>
  <si>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</si>
  <si>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</si>
  <si>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</si>
  <si>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</si>
  <si>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</si>
  <si>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</si>
  <si>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</si>
  <si>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</si>
  <si>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</si>
  <si>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</si>
  <si>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</si>
  <si>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</si>
  <si>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</si>
  <si>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</si>
  <si>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</si>
  <si>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</si>
  <si>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</si>
  <si>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</si>
  <si>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</si>
  <si>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</si>
  <si>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</si>
  <si>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</si>
  <si>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</si>
  <si>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</si>
  <si>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</si>
  <si>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</si>
  <si>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</si>
  <si>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</si>
  <si>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</si>
  <si>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</si>
  <si>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</si>
  <si>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</si>
  <si>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</si>
  <si>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</si>
  <si>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</si>
  <si>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</si>
  <si>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</si>
  <si>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</si>
  <si>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</si>
  <si>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</si>
  <si>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</si>
  <si>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</si>
  <si>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</si>
  <si>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</si>
  <si>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</si>
  <si>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</si>
  <si>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</si>
  <si>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</si>
  <si>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</si>
  <si>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</si>
  <si>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</si>
  <si>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</si>
  <si>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</si>
  <si>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</si>
  <si>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</si>
  <si>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</si>
  <si>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</si>
  <si>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</si>
  <si>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</si>
  <si>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</si>
  <si>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</si>
  <si>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</si>
  <si>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</si>
  <si>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</si>
  <si>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</si>
  <si>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</si>
  <si>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</si>
  <si>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</si>
  <si>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</si>
  <si>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</si>
  <si>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</si>
  <si>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</si>
  <si>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</si>
  <si>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</si>
  <si>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</si>
  <si>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</si>
  <si>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</si>
  <si>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</si>
  <si>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</si>
  <si>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</si>
  <si>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</si>
  <si>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</si>
  <si>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</si>
  <si>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</si>
  <si>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</si>
  <si>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</si>
  <si>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</si>
  <si>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</si>
  <si>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</si>
  <si>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</si>
  <si>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</si>
  <si>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</si>
  <si>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</si>
  <si>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</si>
  <si>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</si>
  <si>
    <t>FIIP11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</si>
</sst>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opLeftCell="B1" zoomScale="40" zoomScaleNormal="40" workbookViewId="0">
      <selection activeCell="E86" sqref="E86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128</v>
      </c>
      <c r="C2" s="86" t="s">
        <v>95</v>
      </c>
      <c r="D2" s="86"/>
      <c r="E2" s="86"/>
      <c r="F2" s="86"/>
      <c r="G2" s="86"/>
      <c r="H2" s="86"/>
      <c r="I2" s="63"/>
      <c r="J2" s="62" t="s">
        <v>96</v>
      </c>
      <c r="K2" s="63"/>
      <c r="L2" s="87" t="s">
        <v>48</v>
      </c>
      <c r="M2" s="87"/>
      <c r="N2" s="87"/>
      <c r="O2" s="87"/>
      <c r="P2" s="63"/>
      <c r="Q2" s="86" t="s">
        <v>101</v>
      </c>
      <c r="R2" s="86"/>
      <c r="S2" s="63"/>
      <c r="T2" s="88" t="s">
        <v>103</v>
      </c>
      <c r="U2" s="88"/>
      <c r="V2" s="63"/>
      <c r="W2" s="88" t="s">
        <v>327</v>
      </c>
      <c r="X2" s="88"/>
      <c r="Y2" s="88"/>
      <c r="Z2" s="63"/>
      <c r="AA2" s="85" t="s">
        <v>108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f ca="1">TODAY()</f>
        <v>45667</v>
      </c>
      <c r="C4" s="6"/>
      <c r="D4" s="6"/>
      <c r="E4" s="7"/>
      <c r="F4" s="7"/>
      <c r="G4" s="7"/>
      <c r="H4" s="8"/>
      <c r="I4" s="63"/>
      <c r="J4" s="9"/>
      <c r="K4" s="63"/>
      <c r="L4" s="57" t="s">
        <v>102</v>
      </c>
      <c r="M4" s="57"/>
      <c r="N4" s="57"/>
      <c r="O4" s="57"/>
      <c r="P4" s="63"/>
      <c r="Q4" s="57" t="s">
        <v>102</v>
      </c>
      <c r="R4" s="57"/>
      <c r="S4" s="63"/>
      <c r="T4" s="10" t="s">
        <v>112</v>
      </c>
      <c r="U4" s="10" t="s">
        <v>106</v>
      </c>
      <c r="V4" s="63"/>
      <c r="W4" s="10" t="s">
        <v>112</v>
      </c>
      <c r="X4" s="10" t="s">
        <v>112</v>
      </c>
      <c r="Y4" s="10" t="s">
        <v>106</v>
      </c>
      <c r="Z4" s="63"/>
      <c r="AA4" s="50" t="s">
        <v>105</v>
      </c>
      <c r="AB4" s="50" t="s">
        <v>106</v>
      </c>
      <c r="AC4" s="50" t="s">
        <v>135</v>
      </c>
      <c r="AD4" s="50" t="s">
        <v>111</v>
      </c>
    </row>
    <row r="5" spans="1:30" s="12" customFormat="1" ht="41.4" x14ac:dyDescent="0.3">
      <c r="B5" s="48" t="s">
        <v>49</v>
      </c>
      <c r="C5" s="48" t="s">
        <v>3</v>
      </c>
      <c r="D5" s="48" t="s">
        <v>127</v>
      </c>
      <c r="E5" s="13" t="s">
        <v>50</v>
      </c>
      <c r="F5" s="13" t="s">
        <v>136</v>
      </c>
      <c r="G5" s="13" t="s">
        <v>1</v>
      </c>
      <c r="H5" s="13" t="s">
        <v>93</v>
      </c>
      <c r="I5" s="1"/>
      <c r="J5" s="14" t="s">
        <v>99</v>
      </c>
      <c r="K5" s="1"/>
      <c r="L5" s="14" t="s">
        <v>328</v>
      </c>
      <c r="M5" s="13" t="s">
        <v>97</v>
      </c>
      <c r="N5" s="13" t="s">
        <v>94</v>
      </c>
      <c r="O5" s="15" t="s">
        <v>98</v>
      </c>
      <c r="P5" s="1"/>
      <c r="Q5" s="11" t="s">
        <v>100</v>
      </c>
      <c r="R5" s="13" t="s">
        <v>2</v>
      </c>
      <c r="S5" s="1"/>
      <c r="T5" s="17" t="s">
        <v>104</v>
      </c>
      <c r="U5" s="16" t="s">
        <v>113</v>
      </c>
      <c r="V5" s="1"/>
      <c r="W5" s="17" t="s">
        <v>325</v>
      </c>
      <c r="X5" s="17" t="s">
        <v>326</v>
      </c>
      <c r="Y5" s="17" t="s">
        <v>107</v>
      </c>
      <c r="Z5" s="1"/>
      <c r="AA5" s="11" t="s">
        <v>109</v>
      </c>
      <c r="AB5" s="13" t="s">
        <v>110</v>
      </c>
      <c r="AC5" s="13" t="s">
        <v>363</v>
      </c>
      <c r="AD5" s="13" t="s">
        <v>379</v>
      </c>
    </row>
    <row r="6" spans="1:30" x14ac:dyDescent="0.3"/>
    <row r="7" spans="1:30" s="5" customFormat="1" ht="15" customHeight="1" x14ac:dyDescent="0.3">
      <c r="A7" s="18"/>
      <c r="B7" s="20" t="s">
        <v>91</v>
      </c>
      <c r="C7" s="19" t="s">
        <v>282</v>
      </c>
      <c r="D7" s="19" t="s">
        <v>171</v>
      </c>
      <c r="E7" s="19" t="s">
        <v>225</v>
      </c>
      <c r="F7" s="19" t="s">
        <v>195</v>
      </c>
      <c r="G7" s="19" t="s">
        <v>196</v>
      </c>
      <c r="H7" s="21">
        <v>0.01</v>
      </c>
      <c r="I7" s="63"/>
      <c r="J7" s="22">
        <v>89.1</v>
      </c>
      <c r="K7" s="63"/>
      <c r="L7" s="23">
        <v>1.2903432922E-2</v>
      </c>
      <c r="M7" s="23">
        <v>4.4046314797000002E-3</v>
      </c>
      <c r="N7" s="23">
        <v>-2.2396416580000001E-3</v>
      </c>
      <c r="O7" s="23">
        <v>4.0405279475E-2</v>
      </c>
      <c r="P7" s="49"/>
      <c r="Q7" s="21">
        <v>1.1242270939000001E-2</v>
      </c>
      <c r="R7" s="21">
        <v>0.11010132664</v>
      </c>
      <c r="S7" s="49"/>
      <c r="T7" s="52">
        <v>10589.233361000001</v>
      </c>
      <c r="U7" s="54">
        <v>5.4299999999999994E-2</v>
      </c>
      <c r="V7" s="55"/>
      <c r="W7" s="52">
        <v>7134966.3726000004</v>
      </c>
      <c r="X7" s="52">
        <v>7440193.2443000004</v>
      </c>
      <c r="Y7" s="44">
        <v>0.95897594838227662</v>
      </c>
      <c r="Z7" s="63"/>
      <c r="AA7" s="45">
        <v>1</v>
      </c>
      <c r="AB7" s="23">
        <v>0.13468013468013468</v>
      </c>
      <c r="AC7" s="82" t="s">
        <v>143</v>
      </c>
      <c r="AD7" s="53">
        <v>45656</v>
      </c>
    </row>
    <row r="8" spans="1:30" s="5" customFormat="1" ht="15" customHeight="1" x14ac:dyDescent="0.3">
      <c r="A8" s="18"/>
      <c r="B8" s="20" t="s">
        <v>52</v>
      </c>
      <c r="C8" s="19" t="s">
        <v>193</v>
      </c>
      <c r="D8" s="19" t="s">
        <v>171</v>
      </c>
      <c r="E8" s="19" t="s">
        <v>194</v>
      </c>
      <c r="F8" s="19" t="s">
        <v>195</v>
      </c>
      <c r="G8" s="19" t="s">
        <v>196</v>
      </c>
      <c r="H8" s="21">
        <v>1.2500000000000001E-2</v>
      </c>
      <c r="I8" s="63"/>
      <c r="J8" s="22">
        <v>131.22999999999999</v>
      </c>
      <c r="K8" s="63"/>
      <c r="L8" s="23">
        <v>1.1752919771999999E-2</v>
      </c>
      <c r="M8" s="23">
        <v>-2.0538062511000002E-2</v>
      </c>
      <c r="N8" s="23">
        <v>-3.4363502575000003E-2</v>
      </c>
      <c r="O8" s="23">
        <v>-0.14048120141000001</v>
      </c>
      <c r="P8" s="49"/>
      <c r="Q8" s="21">
        <v>7.6534517066999992E-3</v>
      </c>
      <c r="R8" s="21">
        <v>7.2376357057000004E-2</v>
      </c>
      <c r="S8" s="49"/>
      <c r="T8" s="52">
        <v>6264.7198668000001</v>
      </c>
      <c r="U8" s="54">
        <v>2.8580000000000001E-2</v>
      </c>
      <c r="V8" s="63"/>
      <c r="W8" s="52">
        <v>3701217.0877999999</v>
      </c>
      <c r="X8" s="52">
        <v>4553041.7972999997</v>
      </c>
      <c r="Y8" s="44">
        <v>0.81291085225592685</v>
      </c>
      <c r="Z8" s="63"/>
      <c r="AA8" s="45">
        <v>1</v>
      </c>
      <c r="AB8" s="23">
        <v>9.1442505524651385E-2</v>
      </c>
      <c r="AC8" s="82" t="s">
        <v>137</v>
      </c>
      <c r="AD8" s="53">
        <v>45656</v>
      </c>
    </row>
    <row r="9" spans="1:30" s="5" customFormat="1" ht="15" customHeight="1" x14ac:dyDescent="0.3">
      <c r="A9" s="18"/>
      <c r="B9" s="20" t="s">
        <v>84</v>
      </c>
      <c r="C9" s="19" t="s">
        <v>267</v>
      </c>
      <c r="D9" s="19" t="s">
        <v>171</v>
      </c>
      <c r="E9" s="19" t="s">
        <v>225</v>
      </c>
      <c r="F9" s="19" t="s">
        <v>195</v>
      </c>
      <c r="G9" s="19" t="s">
        <v>196</v>
      </c>
      <c r="H9" s="21">
        <v>1.0800000000000001E-2</v>
      </c>
      <c r="I9" s="63"/>
      <c r="J9" s="22">
        <v>102.6</v>
      </c>
      <c r="K9" s="63"/>
      <c r="L9" s="23">
        <v>4.7159702634000003E-2</v>
      </c>
      <c r="M9" s="23">
        <v>1.7367285967000001E-2</v>
      </c>
      <c r="N9" s="23">
        <v>5.9809785271000004E-3</v>
      </c>
      <c r="O9" s="23">
        <v>0.1126175759</v>
      </c>
      <c r="P9" s="49"/>
      <c r="Q9" s="21">
        <v>1.0107135638E-2</v>
      </c>
      <c r="R9" s="21">
        <v>0.11383605291</v>
      </c>
      <c r="S9" s="49"/>
      <c r="T9" s="52">
        <v>15725.164683000001</v>
      </c>
      <c r="U9" s="54">
        <v>6.9070000000000006E-2</v>
      </c>
      <c r="V9" s="63"/>
      <c r="W9" s="52">
        <v>7417836.6677999999</v>
      </c>
      <c r="X9" s="52">
        <v>7339787.6332999999</v>
      </c>
      <c r="Y9" s="44">
        <v>1.0106336911092493</v>
      </c>
      <c r="Z9" s="63"/>
      <c r="AA9" s="45">
        <v>1</v>
      </c>
      <c r="AB9" s="23">
        <v>0.11695906432748539</v>
      </c>
      <c r="AC9" s="82" t="s">
        <v>143</v>
      </c>
      <c r="AD9" s="53">
        <v>45656</v>
      </c>
    </row>
    <row r="10" spans="1:30" s="5" customFormat="1" ht="15" customHeight="1" x14ac:dyDescent="0.3">
      <c r="A10" s="18"/>
      <c r="B10" s="20" t="s">
        <v>75</v>
      </c>
      <c r="C10" s="19" t="s">
        <v>253</v>
      </c>
      <c r="D10" s="19" t="s">
        <v>171</v>
      </c>
      <c r="E10" s="19" t="s">
        <v>254</v>
      </c>
      <c r="F10" s="19" t="s">
        <v>198</v>
      </c>
      <c r="G10" s="19" t="s">
        <v>198</v>
      </c>
      <c r="H10" s="21">
        <v>6.0000000000000001E-3</v>
      </c>
      <c r="I10" s="63"/>
      <c r="J10" s="22">
        <v>150.69999999999999</v>
      </c>
      <c r="K10" s="63"/>
      <c r="L10" s="23">
        <v>1.4364903848999999E-2</v>
      </c>
      <c r="M10" s="23">
        <v>-1.1807142926E-2</v>
      </c>
      <c r="N10" s="23">
        <v>-2.7930078048000004E-2</v>
      </c>
      <c r="O10" s="23">
        <v>8.7629295393999995E-3</v>
      </c>
      <c r="P10" s="49"/>
      <c r="Q10" s="21">
        <v>7.3519582942999998E-3</v>
      </c>
      <c r="R10" s="21">
        <v>8.1406105457999992E-2</v>
      </c>
      <c r="S10" s="49"/>
      <c r="T10" s="52">
        <v>8495.1170235000009</v>
      </c>
      <c r="U10" s="54">
        <v>3.8719999999999997E-2</v>
      </c>
      <c r="V10" s="63"/>
      <c r="W10" s="52">
        <v>5091787.5525000002</v>
      </c>
      <c r="X10" s="52">
        <v>5279191.7137000002</v>
      </c>
      <c r="Y10" s="44">
        <v>0.96450135335800202</v>
      </c>
      <c r="Z10" s="63"/>
      <c r="AA10" s="45">
        <v>1.1000000000000001</v>
      </c>
      <c r="AB10" s="23">
        <v>8.7591240875912427E-2</v>
      </c>
      <c r="AC10" s="82" t="s">
        <v>137</v>
      </c>
      <c r="AD10" s="53">
        <v>45656</v>
      </c>
    </row>
    <row r="11" spans="1:30" s="5" customFormat="1" ht="15" customHeight="1" x14ac:dyDescent="0.3">
      <c r="A11" s="18"/>
      <c r="B11" s="20" t="s">
        <v>149</v>
      </c>
      <c r="C11" s="19" t="s">
        <v>288</v>
      </c>
      <c r="D11" s="19" t="s">
        <v>171</v>
      </c>
      <c r="E11" s="19" t="s">
        <v>254</v>
      </c>
      <c r="F11" s="19" t="s">
        <v>289</v>
      </c>
      <c r="G11" s="19" t="s">
        <v>186</v>
      </c>
      <c r="H11" s="21">
        <v>8.5000000000000006E-3</v>
      </c>
      <c r="I11" s="63"/>
      <c r="J11" s="22">
        <v>92.2</v>
      </c>
      <c r="K11" s="63"/>
      <c r="L11" s="23">
        <v>3.4731649001000002E-2</v>
      </c>
      <c r="M11" s="23">
        <v>-2.7485977615000001E-2</v>
      </c>
      <c r="N11" s="23">
        <v>-1.2001714531000001E-2</v>
      </c>
      <c r="O11" s="23">
        <v>-8.0503736867000006E-2</v>
      </c>
      <c r="P11" s="49"/>
      <c r="Q11" s="21">
        <v>8.6811352254000003E-3</v>
      </c>
      <c r="R11" s="21">
        <v>8.5168334849999999E-2</v>
      </c>
      <c r="S11" s="49"/>
      <c r="T11" s="52">
        <v>4620.6001027000002</v>
      </c>
      <c r="U11" s="54">
        <v>2.1940000000000001E-2</v>
      </c>
      <c r="V11" s="63"/>
      <c r="W11" s="52">
        <v>2874420.8382000001</v>
      </c>
      <c r="X11" s="52">
        <v>3495543.5614</v>
      </c>
      <c r="Y11" s="44">
        <v>0.82231011792877384</v>
      </c>
      <c r="Z11" s="63"/>
      <c r="AA11" s="45">
        <v>0.78</v>
      </c>
      <c r="AB11" s="23">
        <v>0.10151843817787418</v>
      </c>
      <c r="AC11" s="82" t="s">
        <v>137</v>
      </c>
      <c r="AD11" s="53">
        <v>45656</v>
      </c>
    </row>
    <row r="12" spans="1:30" s="5" customFormat="1" ht="15" customHeight="1" x14ac:dyDescent="0.3">
      <c r="A12" s="18"/>
      <c r="B12" s="20" t="s">
        <v>51</v>
      </c>
      <c r="C12" s="19" t="s">
        <v>190</v>
      </c>
      <c r="D12" s="19" t="s">
        <v>171</v>
      </c>
      <c r="E12" s="19" t="s">
        <v>191</v>
      </c>
      <c r="F12" s="19" t="s">
        <v>188</v>
      </c>
      <c r="G12" s="19" t="s">
        <v>192</v>
      </c>
      <c r="H12" s="20">
        <v>1.3500000000000002E-2</v>
      </c>
      <c r="I12" s="63"/>
      <c r="J12" s="22">
        <v>39.659999999999997</v>
      </c>
      <c r="K12" s="63"/>
      <c r="L12" s="23">
        <v>-1.2258676924E-3</v>
      </c>
      <c r="M12" s="23">
        <v>-8.6384431074000012E-2</v>
      </c>
      <c r="N12" s="23">
        <v>-3.3909525535999997E-2</v>
      </c>
      <c r="O12" s="23">
        <v>-0.20889346897</v>
      </c>
      <c r="P12" s="49"/>
      <c r="Q12" s="21">
        <v>1.2437810945000001E-2</v>
      </c>
      <c r="R12" s="21">
        <v>9.6935376416000002E-2</v>
      </c>
      <c r="S12" s="49"/>
      <c r="T12" s="52">
        <v>1628.5270957</v>
      </c>
      <c r="U12" s="54">
        <v>8.199999999999999E-3</v>
      </c>
      <c r="V12" s="56"/>
      <c r="W12" s="52">
        <v>1056471.0913</v>
      </c>
      <c r="X12" s="52">
        <v>2311477.8198000002</v>
      </c>
      <c r="Y12" s="44">
        <v>0.45705439275701587</v>
      </c>
      <c r="Z12" s="63"/>
      <c r="AA12" s="45">
        <v>0.5</v>
      </c>
      <c r="AB12" s="23">
        <v>0.15128593040847202</v>
      </c>
      <c r="AC12" s="82" t="s">
        <v>137</v>
      </c>
      <c r="AD12" s="53">
        <v>45665</v>
      </c>
    </row>
    <row r="13" spans="1:30" s="5" customFormat="1" ht="15" customHeight="1" x14ac:dyDescent="0.3">
      <c r="A13" s="18"/>
      <c r="B13" s="20" t="s">
        <v>535</v>
      </c>
      <c r="C13" s="19" t="s">
        <v>536</v>
      </c>
      <c r="D13" s="19" t="s">
        <v>204</v>
      </c>
      <c r="E13" s="19" t="s">
        <v>205</v>
      </c>
      <c r="F13" s="19" t="s">
        <v>206</v>
      </c>
      <c r="G13" s="19" t="s">
        <v>537</v>
      </c>
      <c r="H13" s="21">
        <v>2.7700000000000003E-3</v>
      </c>
      <c r="I13" s="63"/>
      <c r="J13" s="22">
        <v>84.89</v>
      </c>
      <c r="K13" s="63"/>
      <c r="L13" s="23">
        <v>-5.2522866281000001E-4</v>
      </c>
      <c r="M13" s="23">
        <v>-9.394491605300001E-2</v>
      </c>
      <c r="N13" s="23">
        <v>-1.54256553E-2</v>
      </c>
      <c r="O13" s="23">
        <v>-4.5127723374000006E-2</v>
      </c>
      <c r="P13" s="49"/>
      <c r="Q13" s="21">
        <v>1.1408614667999998E-2</v>
      </c>
      <c r="R13" s="21">
        <v>0.11699999999999999</v>
      </c>
      <c r="S13" s="49"/>
      <c r="T13" s="52">
        <v>1395.787785</v>
      </c>
      <c r="U13" s="54">
        <v>1.031E-2</v>
      </c>
      <c r="V13" s="63"/>
      <c r="W13" s="52">
        <v>1351422.4841</v>
      </c>
      <c r="X13" s="52">
        <v>1614021.7716999999</v>
      </c>
      <c r="Y13" s="44">
        <v>0.83730127300363977</v>
      </c>
      <c r="Z13" s="63"/>
      <c r="AA13" s="45">
        <v>0.98</v>
      </c>
      <c r="AB13" s="23">
        <v>0.1385322181646837</v>
      </c>
      <c r="AC13" s="82" t="s">
        <v>137</v>
      </c>
      <c r="AD13" s="53">
        <v>45656</v>
      </c>
    </row>
    <row r="14" spans="1:30" s="5" customFormat="1" ht="15" customHeight="1" x14ac:dyDescent="0.3">
      <c r="A14" s="18"/>
      <c r="B14" s="20" t="s">
        <v>66</v>
      </c>
      <c r="C14" s="19" t="s">
        <v>237</v>
      </c>
      <c r="D14" s="19" t="s">
        <v>171</v>
      </c>
      <c r="E14" s="19" t="s">
        <v>175</v>
      </c>
      <c r="F14" s="19" t="s">
        <v>238</v>
      </c>
      <c r="G14" s="19" t="s">
        <v>238</v>
      </c>
      <c r="H14" s="21">
        <v>6.0000000000000001E-3</v>
      </c>
      <c r="I14" s="63"/>
      <c r="J14" s="22">
        <v>182.93</v>
      </c>
      <c r="K14" s="63"/>
      <c r="L14" s="23">
        <v>1.9428490654E-2</v>
      </c>
      <c r="M14" s="23">
        <v>-6.0237368095999999E-2</v>
      </c>
      <c r="N14" s="23">
        <v>-8.4019947981000005E-3</v>
      </c>
      <c r="O14" s="23">
        <v>-0.11979188393</v>
      </c>
      <c r="P14" s="49"/>
      <c r="Q14" s="21">
        <v>8.8397790055000005E-3</v>
      </c>
      <c r="R14" s="21">
        <v>8.7926509185999993E-2</v>
      </c>
      <c r="S14" s="49"/>
      <c r="T14" s="52">
        <v>3168.9177393</v>
      </c>
      <c r="U14" s="54">
        <v>1.7860000000000001E-2</v>
      </c>
      <c r="V14" s="63"/>
      <c r="W14" s="52">
        <v>2328662.3139999998</v>
      </c>
      <c r="X14" s="52">
        <v>2844407.8813</v>
      </c>
      <c r="Y14" s="44">
        <v>0.81868086827818609</v>
      </c>
      <c r="Z14" s="63"/>
      <c r="AA14" s="45">
        <v>1.6</v>
      </c>
      <c r="AB14" s="23">
        <v>0.10495818072486744</v>
      </c>
      <c r="AC14" s="82" t="s">
        <v>137</v>
      </c>
      <c r="AD14" s="53">
        <v>45656</v>
      </c>
    </row>
    <row r="15" spans="1:30" s="5" customFormat="1" ht="15" customHeight="1" x14ac:dyDescent="0.3">
      <c r="A15" s="18"/>
      <c r="B15" s="20" t="s">
        <v>130</v>
      </c>
      <c r="C15" s="19" t="s">
        <v>290</v>
      </c>
      <c r="D15" s="19" t="s">
        <v>171</v>
      </c>
      <c r="E15" s="19" t="s">
        <v>175</v>
      </c>
      <c r="F15" s="19" t="s">
        <v>188</v>
      </c>
      <c r="G15" s="19" t="s">
        <v>186</v>
      </c>
      <c r="H15" s="21">
        <v>5.5000000000000005E-3</v>
      </c>
      <c r="I15" s="63"/>
      <c r="J15" s="22">
        <v>98.19</v>
      </c>
      <c r="K15" s="63"/>
      <c r="L15" s="23">
        <v>3.7973823074999996E-2</v>
      </c>
      <c r="M15" s="23">
        <v>-4.0408399727999998E-2</v>
      </c>
      <c r="N15" s="23">
        <v>5.3240503730000001E-3</v>
      </c>
      <c r="O15" s="23">
        <v>-6.4477890304000002E-2</v>
      </c>
      <c r="P15" s="49"/>
      <c r="Q15" s="21">
        <v>9.6335078533999995E-3</v>
      </c>
      <c r="R15" s="21">
        <v>9.4831305548000011E-2</v>
      </c>
      <c r="S15" s="49"/>
      <c r="T15" s="52">
        <v>15439.393692</v>
      </c>
      <c r="U15" s="54">
        <v>4.1210000000000004E-2</v>
      </c>
      <c r="V15" s="63"/>
      <c r="W15" s="52">
        <v>5431889.5543</v>
      </c>
      <c r="X15" s="52">
        <v>6495969.5347999996</v>
      </c>
      <c r="Y15" s="44">
        <v>0.83619381605785792</v>
      </c>
      <c r="Z15" s="63"/>
      <c r="AA15" s="45">
        <v>0.92</v>
      </c>
      <c r="AB15" s="23">
        <v>0.11243507485487322</v>
      </c>
      <c r="AC15" s="82" t="s">
        <v>142</v>
      </c>
      <c r="AD15" s="53">
        <v>45642</v>
      </c>
    </row>
    <row r="16" spans="1:30" s="5" customFormat="1" ht="15" customHeight="1" x14ac:dyDescent="0.3">
      <c r="A16" s="18"/>
      <c r="B16" s="20" t="s">
        <v>85</v>
      </c>
      <c r="C16" s="19" t="s">
        <v>268</v>
      </c>
      <c r="D16" s="19" t="s">
        <v>171</v>
      </c>
      <c r="E16" s="19" t="s">
        <v>194</v>
      </c>
      <c r="F16" s="19" t="s">
        <v>269</v>
      </c>
      <c r="G16" s="19" t="s">
        <v>270</v>
      </c>
      <c r="H16" s="21">
        <v>0.01</v>
      </c>
      <c r="I16" s="63"/>
      <c r="J16" s="22">
        <v>55.55</v>
      </c>
      <c r="K16" s="63"/>
      <c r="L16" s="23">
        <v>3.9697479624E-3</v>
      </c>
      <c r="M16" s="23">
        <v>-4.9910265666000007E-2</v>
      </c>
      <c r="N16" s="23">
        <v>-1.7683465961000001E-2</v>
      </c>
      <c r="O16" s="23">
        <v>-0.21616820438000001</v>
      </c>
      <c r="P16" s="49"/>
      <c r="Q16" s="21">
        <v>8.6021505376000004E-3</v>
      </c>
      <c r="R16" s="21">
        <v>7.3997412678000002E-2</v>
      </c>
      <c r="S16" s="49"/>
      <c r="T16" s="52">
        <v>2201.9176742999998</v>
      </c>
      <c r="U16" s="54">
        <v>8.8599999999999998E-3</v>
      </c>
      <c r="V16" s="63"/>
      <c r="W16" s="52">
        <v>1153625.0704000001</v>
      </c>
      <c r="X16" s="52">
        <v>2275388.0183000001</v>
      </c>
      <c r="Y16" s="44">
        <v>0.50700147013251062</v>
      </c>
      <c r="Z16" s="63"/>
      <c r="AA16" s="45">
        <v>0.48</v>
      </c>
      <c r="AB16" s="23">
        <v>0.10369036903690369</v>
      </c>
      <c r="AC16" s="82" t="s">
        <v>137</v>
      </c>
      <c r="AD16" s="53">
        <v>45656</v>
      </c>
    </row>
    <row r="17" spans="1:30" s="5" customFormat="1" ht="15" customHeight="1" x14ac:dyDescent="0.3">
      <c r="A17" s="18"/>
      <c r="B17" s="20" t="s">
        <v>152</v>
      </c>
      <c r="C17" s="19" t="s">
        <v>311</v>
      </c>
      <c r="D17" s="19" t="s">
        <v>171</v>
      </c>
      <c r="E17" s="19" t="s">
        <v>202</v>
      </c>
      <c r="F17" s="19" t="s">
        <v>238</v>
      </c>
      <c r="G17" s="19" t="s">
        <v>312</v>
      </c>
      <c r="H17" s="21">
        <v>6.0000000000000001E-3</v>
      </c>
      <c r="I17" s="63"/>
      <c r="J17" s="22">
        <v>55.45</v>
      </c>
      <c r="K17" s="63"/>
      <c r="L17" s="23">
        <v>2.3630394177999999E-2</v>
      </c>
      <c r="M17" s="23">
        <v>-9.4556898021999999E-2</v>
      </c>
      <c r="N17" s="23">
        <v>-3.1102568582000001E-2</v>
      </c>
      <c r="O17" s="23">
        <v>-0.21330008068</v>
      </c>
      <c r="P17" s="49"/>
      <c r="Q17" s="21">
        <v>1.0237659963000001E-2</v>
      </c>
      <c r="R17" s="21">
        <v>9.374201788E-2</v>
      </c>
      <c r="S17" s="49"/>
      <c r="T17" s="52">
        <v>2372.5637740000002</v>
      </c>
      <c r="U17" s="54">
        <v>9.8799999999999999E-3</v>
      </c>
      <c r="V17" s="63"/>
      <c r="W17" s="52">
        <v>1277811.3700999999</v>
      </c>
      <c r="X17" s="52">
        <v>1612292.0874999999</v>
      </c>
      <c r="Y17" s="44">
        <v>0.79254334869394438</v>
      </c>
      <c r="Z17" s="63"/>
      <c r="AA17" s="45">
        <v>0.56000000000000005</v>
      </c>
      <c r="AB17" s="23">
        <v>0.121190261496844</v>
      </c>
      <c r="AC17" s="82" t="s">
        <v>137</v>
      </c>
      <c r="AD17" s="53">
        <v>45656</v>
      </c>
    </row>
    <row r="18" spans="1:30" s="5" customFormat="1" ht="15" customHeight="1" x14ac:dyDescent="0.3">
      <c r="A18" s="18"/>
      <c r="B18" s="20" t="s">
        <v>86</v>
      </c>
      <c r="C18" s="19" t="s">
        <v>271</v>
      </c>
      <c r="D18" s="19" t="s">
        <v>171</v>
      </c>
      <c r="E18" s="19" t="s">
        <v>225</v>
      </c>
      <c r="F18" s="19" t="s">
        <v>188</v>
      </c>
      <c r="G18" s="19" t="s">
        <v>186</v>
      </c>
      <c r="H18" s="21">
        <v>9.0000000000000011E-3</v>
      </c>
      <c r="I18" s="63"/>
      <c r="J18" s="22">
        <v>9.35</v>
      </c>
      <c r="K18" s="63"/>
      <c r="L18" s="23">
        <v>4.4294254025E-2</v>
      </c>
      <c r="M18" s="23">
        <v>-1.3036283344E-2</v>
      </c>
      <c r="N18" s="23">
        <v>8.6299892136999998E-3</v>
      </c>
      <c r="O18" s="23">
        <v>-9.2556719718999998E-3</v>
      </c>
      <c r="P18" s="49"/>
      <c r="Q18" s="21">
        <v>1.1049723757E-2</v>
      </c>
      <c r="R18" s="21">
        <v>0.11016949161999999</v>
      </c>
      <c r="S18" s="49"/>
      <c r="T18" s="52">
        <v>18305.326616999999</v>
      </c>
      <c r="U18" s="54">
        <v>3.1329999999999997E-2</v>
      </c>
      <c r="V18" s="63"/>
      <c r="W18" s="52">
        <v>4088991.5269999998</v>
      </c>
      <c r="X18" s="52">
        <v>4129159.2519</v>
      </c>
      <c r="Y18" s="44">
        <v>0.99027217831777314</v>
      </c>
      <c r="Z18" s="63"/>
      <c r="AA18" s="45">
        <v>0.1</v>
      </c>
      <c r="AB18" s="23">
        <v>0.12834224598930483</v>
      </c>
      <c r="AC18" s="82" t="s">
        <v>137</v>
      </c>
      <c r="AD18" s="53">
        <v>45656</v>
      </c>
    </row>
    <row r="19" spans="1:30" s="5" customFormat="1" ht="15" customHeight="1" x14ac:dyDescent="0.3">
      <c r="A19" s="18"/>
      <c r="B19" s="20" t="s">
        <v>53</v>
      </c>
      <c r="C19" s="19" t="s">
        <v>197</v>
      </c>
      <c r="D19" s="19" t="s">
        <v>171</v>
      </c>
      <c r="E19" s="19" t="s">
        <v>191</v>
      </c>
      <c r="F19" s="19" t="s">
        <v>198</v>
      </c>
      <c r="G19" s="19" t="s">
        <v>198</v>
      </c>
      <c r="H19" s="21">
        <v>0.01</v>
      </c>
      <c r="I19" s="63"/>
      <c r="J19" s="22">
        <v>97.34</v>
      </c>
      <c r="K19" s="63"/>
      <c r="L19" s="23">
        <v>3.2078589091000004E-2</v>
      </c>
      <c r="M19" s="23">
        <v>-5.9387186981999997E-2</v>
      </c>
      <c r="N19" s="23">
        <v>-5.3297023925999998E-2</v>
      </c>
      <c r="O19" s="23">
        <v>-0.20955002091</v>
      </c>
      <c r="P19" s="49"/>
      <c r="Q19" s="21">
        <v>8.2079343364999998E-3</v>
      </c>
      <c r="R19" s="21">
        <v>7.5027912170000002E-2</v>
      </c>
      <c r="S19" s="49"/>
      <c r="T19" s="52">
        <v>1600.8727329999999</v>
      </c>
      <c r="U19" s="54">
        <v>8.94E-3</v>
      </c>
      <c r="V19" s="63"/>
      <c r="W19" s="52">
        <v>1150341.4398000001</v>
      </c>
      <c r="X19" s="52">
        <v>1809562.3334999999</v>
      </c>
      <c r="Y19" s="44">
        <v>0.63570147239694419</v>
      </c>
      <c r="Z19" s="63"/>
      <c r="AA19" s="45">
        <v>0.78</v>
      </c>
      <c r="AB19" s="23">
        <v>9.6157797411136212E-2</v>
      </c>
      <c r="AC19" s="82" t="s">
        <v>137</v>
      </c>
      <c r="AD19" s="53">
        <v>45656</v>
      </c>
    </row>
    <row r="20" spans="1:30" s="5" customFormat="1" ht="15" customHeight="1" x14ac:dyDescent="0.3">
      <c r="A20" s="18"/>
      <c r="B20" s="20" t="s">
        <v>160</v>
      </c>
      <c r="C20" s="19" t="s">
        <v>310</v>
      </c>
      <c r="D20" s="19" t="s">
        <v>171</v>
      </c>
      <c r="E20" s="19" t="s">
        <v>194</v>
      </c>
      <c r="F20" s="19" t="s">
        <v>198</v>
      </c>
      <c r="G20" s="19" t="s">
        <v>198</v>
      </c>
      <c r="H20" s="21">
        <v>9.0000000000000011E-3</v>
      </c>
      <c r="I20" s="63"/>
      <c r="J20" s="22">
        <v>113.9</v>
      </c>
      <c r="K20" s="63"/>
      <c r="L20" s="23">
        <v>3.9744216717999999E-2</v>
      </c>
      <c r="M20" s="23">
        <v>-1.5754501749000002E-2</v>
      </c>
      <c r="N20" s="23">
        <v>-1.8357321384000001E-2</v>
      </c>
      <c r="O20" s="23">
        <v>-9.2597173741999994E-2</v>
      </c>
      <c r="P20" s="49"/>
      <c r="Q20" s="21">
        <v>1.7064846416E-2</v>
      </c>
      <c r="R20" s="21">
        <v>8.4532374100999993E-2</v>
      </c>
      <c r="S20" s="49"/>
      <c r="T20" s="52">
        <v>5923.5899761999999</v>
      </c>
      <c r="U20" s="54">
        <v>2.0369999999999999E-2</v>
      </c>
      <c r="V20" s="63"/>
      <c r="W20" s="52">
        <v>2646810.9336000001</v>
      </c>
      <c r="X20" s="52">
        <v>2889058.7031</v>
      </c>
      <c r="Y20" s="44">
        <v>0.91614993172687531</v>
      </c>
      <c r="Z20" s="63"/>
      <c r="AA20" s="45">
        <v>1.9</v>
      </c>
      <c r="AB20" s="23">
        <v>0.2001755926251097</v>
      </c>
      <c r="AC20" s="82" t="s">
        <v>137</v>
      </c>
      <c r="AD20" s="53">
        <v>45656</v>
      </c>
    </row>
    <row r="21" spans="1:30" s="5" customFormat="1" ht="15" customHeight="1" x14ac:dyDescent="0.3">
      <c r="A21" s="18"/>
      <c r="B21" s="20" t="s">
        <v>131</v>
      </c>
      <c r="C21" s="19" t="s">
        <v>291</v>
      </c>
      <c r="D21" s="19" t="s">
        <v>171</v>
      </c>
      <c r="E21" s="19" t="s">
        <v>175</v>
      </c>
      <c r="F21" s="19" t="s">
        <v>187</v>
      </c>
      <c r="G21" s="19" t="s">
        <v>184</v>
      </c>
      <c r="H21" s="21">
        <v>1.3500000000000002E-2</v>
      </c>
      <c r="I21" s="63"/>
      <c r="J21" s="22">
        <v>91.68</v>
      </c>
      <c r="K21" s="63"/>
      <c r="L21" s="23">
        <v>7.1045492087999998E-2</v>
      </c>
      <c r="M21" s="23">
        <v>-7.2530419132999999E-2</v>
      </c>
      <c r="N21" s="23">
        <v>-4.7579472261999996E-2</v>
      </c>
      <c r="O21" s="23">
        <v>-0.16378953192000001</v>
      </c>
      <c r="P21" s="49"/>
      <c r="Q21" s="21">
        <v>9.2689143784000002E-3</v>
      </c>
      <c r="R21" s="21">
        <v>8.8979185670000002E-2</v>
      </c>
      <c r="S21" s="49"/>
      <c r="T21" s="52">
        <v>5796.3451095</v>
      </c>
      <c r="U21" s="54">
        <v>2.0659999999999998E-2</v>
      </c>
      <c r="V21" s="63"/>
      <c r="W21" s="52">
        <v>2643009.7152</v>
      </c>
      <c r="X21" s="52">
        <v>3637559.3180999998</v>
      </c>
      <c r="Y21" s="44">
        <v>0.72658876022962526</v>
      </c>
      <c r="Z21" s="63"/>
      <c r="AA21" s="45">
        <v>0.8</v>
      </c>
      <c r="AB21" s="23">
        <v>0.10471204188481677</v>
      </c>
      <c r="AC21" s="82" t="s">
        <v>137</v>
      </c>
      <c r="AD21" s="53">
        <v>45656</v>
      </c>
    </row>
    <row r="22" spans="1:30" s="5" customFormat="1" ht="15" customHeight="1" x14ac:dyDescent="0.3">
      <c r="A22" s="18"/>
      <c r="B22" s="20" t="s">
        <v>335</v>
      </c>
      <c r="C22" s="19" t="s">
        <v>368</v>
      </c>
      <c r="D22" s="19" t="s">
        <v>171</v>
      </c>
      <c r="E22" s="19" t="s">
        <v>254</v>
      </c>
      <c r="F22" s="19" t="s">
        <v>242</v>
      </c>
      <c r="G22" s="19" t="s">
        <v>369</v>
      </c>
      <c r="H22" s="21">
        <v>0.01</v>
      </c>
      <c r="I22" s="63"/>
      <c r="J22" s="22">
        <v>94.96</v>
      </c>
      <c r="K22" s="63"/>
      <c r="L22" s="23">
        <v>1.8470880288000001E-2</v>
      </c>
      <c r="M22" s="23">
        <v>-9.0139874622999994E-2</v>
      </c>
      <c r="N22" s="23">
        <v>-6.0917721518999997E-2</v>
      </c>
      <c r="O22" s="23">
        <v>-0.16249943893000002</v>
      </c>
      <c r="P22" s="49"/>
      <c r="Q22" s="21">
        <v>9.2513823905000011E-3</v>
      </c>
      <c r="R22" s="21">
        <v>8.3956574186000013E-2</v>
      </c>
      <c r="S22" s="49"/>
      <c r="T22" s="52">
        <v>3923.0110712000001</v>
      </c>
      <c r="U22" s="54">
        <v>1.18E-2</v>
      </c>
      <c r="V22" s="63"/>
      <c r="W22" s="52">
        <v>1510351.4297</v>
      </c>
      <c r="X22" s="52">
        <v>1888409.6555999999</v>
      </c>
      <c r="Y22" s="44">
        <v>0.79980073456048895</v>
      </c>
      <c r="Z22" s="63"/>
      <c r="AA22" s="45">
        <v>0.87</v>
      </c>
      <c r="AB22" s="23">
        <v>0.10994102780117945</v>
      </c>
      <c r="AC22" s="82" t="s">
        <v>137</v>
      </c>
      <c r="AD22" s="53">
        <v>45656</v>
      </c>
    </row>
    <row r="23" spans="1:30" s="5" customFormat="1" ht="15" customHeight="1" x14ac:dyDescent="0.3">
      <c r="A23" s="18"/>
      <c r="B23" s="20" t="s">
        <v>173</v>
      </c>
      <c r="C23" s="19" t="s">
        <v>174</v>
      </c>
      <c r="D23" s="19" t="s">
        <v>171</v>
      </c>
      <c r="E23" s="19" t="s">
        <v>175</v>
      </c>
      <c r="F23" s="19" t="s">
        <v>176</v>
      </c>
      <c r="G23" s="19" t="s">
        <v>177</v>
      </c>
      <c r="H23" s="21" t="s">
        <v>178</v>
      </c>
      <c r="I23" s="63"/>
      <c r="J23" s="22">
        <v>71.900000000000006</v>
      </c>
      <c r="K23" s="63"/>
      <c r="L23" s="23">
        <v>-1.6798925279999999E-3</v>
      </c>
      <c r="M23" s="23">
        <v>-0.14754430706000002</v>
      </c>
      <c r="N23" s="23">
        <v>-2.9122174446E-3</v>
      </c>
      <c r="O23" s="23">
        <v>-0.15889785749999999</v>
      </c>
      <c r="P23" s="49"/>
      <c r="Q23" s="21">
        <v>1.0985992859E-2</v>
      </c>
      <c r="R23" s="21">
        <v>0.10073761854</v>
      </c>
      <c r="S23" s="49"/>
      <c r="T23" s="52">
        <v>4608.9530955</v>
      </c>
      <c r="U23" s="54">
        <v>1.157E-2</v>
      </c>
      <c r="V23" s="63"/>
      <c r="W23" s="52">
        <v>1496136.3267999999</v>
      </c>
      <c r="X23" s="52">
        <v>2265944.2677000002</v>
      </c>
      <c r="Y23" s="44">
        <v>0.66027057599197803</v>
      </c>
      <c r="Z23" s="63"/>
      <c r="AA23" s="45">
        <v>0.8</v>
      </c>
      <c r="AB23" s="23">
        <v>0.13351877607788595</v>
      </c>
      <c r="AC23" s="82" t="s">
        <v>139</v>
      </c>
      <c r="AD23" s="53">
        <v>45656</v>
      </c>
    </row>
    <row r="24" spans="1:30" s="5" customFormat="1" ht="15" customHeight="1" x14ac:dyDescent="0.3">
      <c r="A24" s="18"/>
      <c r="B24" s="20" t="s">
        <v>172</v>
      </c>
      <c r="C24" s="19" t="s">
        <v>371</v>
      </c>
      <c r="D24" s="19" t="s">
        <v>171</v>
      </c>
      <c r="E24" s="19" t="s">
        <v>254</v>
      </c>
      <c r="F24" s="19" t="s">
        <v>188</v>
      </c>
      <c r="G24" s="19" t="s">
        <v>192</v>
      </c>
      <c r="H24" s="21">
        <v>8.9999999999999993E-3</v>
      </c>
      <c r="I24" s="63"/>
      <c r="J24" s="22">
        <v>95.51</v>
      </c>
      <c r="K24" s="63"/>
      <c r="L24" s="23">
        <v>7.2793258666999996E-2</v>
      </c>
      <c r="M24" s="23">
        <v>4.0180003361000001E-3</v>
      </c>
      <c r="N24" s="23">
        <v>1.7579373536E-2</v>
      </c>
      <c r="O24" s="23">
        <v>1.9673117977000002E-2</v>
      </c>
      <c r="P24" s="49"/>
      <c r="Q24" s="21">
        <v>8.6859688195999995E-3</v>
      </c>
      <c r="R24" s="21">
        <v>9.0008738711999992E-2</v>
      </c>
      <c r="S24" s="49"/>
      <c r="T24" s="52">
        <v>9870.9118478</v>
      </c>
      <c r="U24" s="54">
        <v>3.1329999999999997E-2</v>
      </c>
      <c r="V24" s="63"/>
      <c r="W24" s="52">
        <v>4130726.412</v>
      </c>
      <c r="X24" s="52">
        <v>4523395.5077</v>
      </c>
      <c r="Y24" s="44">
        <v>0.91319151839993329</v>
      </c>
      <c r="Z24" s="63"/>
      <c r="AA24" s="45">
        <v>0.78</v>
      </c>
      <c r="AB24" s="23">
        <v>9.8000209402156827E-2</v>
      </c>
      <c r="AC24" s="82" t="s">
        <v>142</v>
      </c>
      <c r="AD24" s="53">
        <v>45639</v>
      </c>
    </row>
    <row r="25" spans="1:30" s="5" customFormat="1" ht="15" customHeight="1" x14ac:dyDescent="0.3">
      <c r="A25" s="18"/>
      <c r="B25" s="20" t="s">
        <v>336</v>
      </c>
      <c r="C25" s="19" t="s">
        <v>360</v>
      </c>
      <c r="D25" s="19" t="s">
        <v>171</v>
      </c>
      <c r="E25" s="19" t="s">
        <v>191</v>
      </c>
      <c r="F25" s="19" t="s">
        <v>206</v>
      </c>
      <c r="G25" s="19" t="s">
        <v>206</v>
      </c>
      <c r="H25" s="21">
        <v>5.0000000000000001E-3</v>
      </c>
      <c r="I25" s="63"/>
      <c r="J25" s="22">
        <v>69.97</v>
      </c>
      <c r="K25" s="63"/>
      <c r="L25" s="23">
        <v>1.6836077128000001E-2</v>
      </c>
      <c r="M25" s="23">
        <v>-3.8157620072999998E-2</v>
      </c>
      <c r="N25" s="23">
        <v>-9.4847112104999992E-3</v>
      </c>
      <c r="O25" s="23">
        <v>-9.4513697198000013E-2</v>
      </c>
      <c r="P25" s="49"/>
      <c r="Q25" s="21">
        <v>1.1921861533999999E-2</v>
      </c>
      <c r="R25" s="21">
        <v>0.10942528735</v>
      </c>
      <c r="S25" s="49"/>
      <c r="T25" s="52">
        <v>907.28247667000005</v>
      </c>
      <c r="U25" s="54">
        <v>6.4099999999999999E-3</v>
      </c>
      <c r="V25" s="63"/>
      <c r="W25" s="52">
        <v>839640</v>
      </c>
      <c r="X25" s="52">
        <v>1217668.4353</v>
      </c>
      <c r="Y25" s="44">
        <v>0.68954731490032906</v>
      </c>
      <c r="Z25" s="63"/>
      <c r="AA25" s="45">
        <v>0.83</v>
      </c>
      <c r="AB25" s="23">
        <v>0.14234672002286694</v>
      </c>
      <c r="AC25" s="82" t="s">
        <v>137</v>
      </c>
      <c r="AD25" s="53">
        <v>45656</v>
      </c>
    </row>
    <row r="26" spans="1:30" s="5" customFormat="1" ht="15" customHeight="1" x14ac:dyDescent="0.3">
      <c r="A26" s="18"/>
      <c r="B26" s="20" t="s">
        <v>164</v>
      </c>
      <c r="C26" s="19" t="s">
        <v>315</v>
      </c>
      <c r="D26" s="19" t="s">
        <v>171</v>
      </c>
      <c r="E26" s="19" t="s">
        <v>254</v>
      </c>
      <c r="F26" s="19" t="s">
        <v>188</v>
      </c>
      <c r="G26" s="19" t="s">
        <v>212</v>
      </c>
      <c r="H26" s="21">
        <v>1.3000000000000001E-2</v>
      </c>
      <c r="I26" s="63"/>
      <c r="J26" s="22">
        <v>96</v>
      </c>
      <c r="K26" s="63"/>
      <c r="L26" s="23">
        <v>6.3455092881E-2</v>
      </c>
      <c r="M26" s="23">
        <v>-4.849683346E-2</v>
      </c>
      <c r="N26" s="23">
        <v>-2.9081844623000002E-3</v>
      </c>
      <c r="O26" s="23">
        <v>-0.10685117112</v>
      </c>
      <c r="P26" s="49"/>
      <c r="Q26" s="21">
        <v>9.1158704009000006E-3</v>
      </c>
      <c r="R26" s="21">
        <v>8.9996626181000003E-2</v>
      </c>
      <c r="S26" s="49"/>
      <c r="T26" s="52">
        <v>3746.3560563000001</v>
      </c>
      <c r="U26" s="54">
        <v>1.1779999999999999E-2</v>
      </c>
      <c r="V26" s="63"/>
      <c r="W26" s="52">
        <v>1547382.24</v>
      </c>
      <c r="X26" s="52">
        <v>2006033.9624000001</v>
      </c>
      <c r="Y26" s="44">
        <v>0.77136392952626109</v>
      </c>
      <c r="Z26" s="63"/>
      <c r="AA26" s="45">
        <v>0.83</v>
      </c>
      <c r="AB26" s="23">
        <v>0.10375</v>
      </c>
      <c r="AC26" s="82" t="s">
        <v>139</v>
      </c>
      <c r="AD26" s="53">
        <v>45656</v>
      </c>
    </row>
    <row r="27" spans="1:30" s="5" customFormat="1" ht="15" customHeight="1" x14ac:dyDescent="0.3">
      <c r="A27" s="18"/>
      <c r="B27" s="20" t="s">
        <v>150</v>
      </c>
      <c r="C27" s="19" t="s">
        <v>296</v>
      </c>
      <c r="D27" s="19" t="s">
        <v>171</v>
      </c>
      <c r="E27" s="19" t="s">
        <v>225</v>
      </c>
      <c r="F27" s="19" t="s">
        <v>188</v>
      </c>
      <c r="G27" s="19" t="s">
        <v>297</v>
      </c>
      <c r="H27" s="21">
        <v>0.01</v>
      </c>
      <c r="I27" s="63"/>
      <c r="J27" s="22">
        <v>64.099999999999994</v>
      </c>
      <c r="K27" s="63"/>
      <c r="L27" s="23">
        <v>3.2206119162000002E-2</v>
      </c>
      <c r="M27" s="23">
        <v>3.1142114189000002E-2</v>
      </c>
      <c r="N27" s="23">
        <v>2.0538130870000001E-2</v>
      </c>
      <c r="O27" s="23">
        <v>-0.10444249373</v>
      </c>
      <c r="P27" s="49"/>
      <c r="Q27" s="21">
        <v>1.2247494831000001E-2</v>
      </c>
      <c r="R27" s="21">
        <v>0.11190534878</v>
      </c>
      <c r="S27" s="49"/>
      <c r="T27" s="52">
        <v>3836.0647435000001</v>
      </c>
      <c r="U27" s="54">
        <v>1.7819999999999999E-2</v>
      </c>
      <c r="V27" s="63"/>
      <c r="W27" s="52">
        <v>2335408.3106999998</v>
      </c>
      <c r="X27" s="52">
        <v>2997725.8347999998</v>
      </c>
      <c r="Y27" s="44">
        <v>0.7790600072857603</v>
      </c>
      <c r="Z27" s="63"/>
      <c r="AA27" s="45">
        <v>0.77</v>
      </c>
      <c r="AB27" s="23">
        <v>0.14414976599063964</v>
      </c>
      <c r="AC27" s="82" t="s">
        <v>145</v>
      </c>
      <c r="AD27" s="53">
        <v>45636</v>
      </c>
    </row>
    <row r="28" spans="1:30" s="5" customFormat="1" ht="15" customHeight="1" x14ac:dyDescent="0.3">
      <c r="A28" s="18"/>
      <c r="B28" s="20" t="s">
        <v>166</v>
      </c>
      <c r="C28" s="19" t="s">
        <v>318</v>
      </c>
      <c r="D28" s="19" t="s">
        <v>171</v>
      </c>
      <c r="E28" s="19" t="s">
        <v>254</v>
      </c>
      <c r="F28" s="19" t="s">
        <v>187</v>
      </c>
      <c r="G28" s="19" t="s">
        <v>184</v>
      </c>
      <c r="H28" s="21">
        <v>9.4999999999999998E-3</v>
      </c>
      <c r="I28" s="63"/>
      <c r="J28" s="22">
        <v>71.489999999999995</v>
      </c>
      <c r="K28" s="63"/>
      <c r="L28" s="23">
        <v>2.9983970334999999E-2</v>
      </c>
      <c r="M28" s="23">
        <v>-0.10964284471999999</v>
      </c>
      <c r="N28" s="23">
        <v>-3.3527105583000004E-2</v>
      </c>
      <c r="O28" s="23">
        <v>-0.16653760124000003</v>
      </c>
      <c r="P28" s="49"/>
      <c r="Q28" s="21">
        <v>9.0000000000000011E-3</v>
      </c>
      <c r="R28" s="21">
        <v>7.8536272202000004E-2</v>
      </c>
      <c r="S28" s="49"/>
      <c r="T28" s="52">
        <v>2058.2966623000002</v>
      </c>
      <c r="U28" s="54">
        <v>8.0700000000000008E-3</v>
      </c>
      <c r="V28" s="63"/>
      <c r="W28" s="52">
        <v>1072163.8400000001</v>
      </c>
      <c r="X28" s="52">
        <v>1704022.747</v>
      </c>
      <c r="Y28" s="44">
        <v>0.62919573220931901</v>
      </c>
      <c r="Z28" s="63"/>
      <c r="AA28" s="45">
        <v>0.63</v>
      </c>
      <c r="AB28" s="23">
        <v>0.1057490558120017</v>
      </c>
      <c r="AC28" s="82" t="s">
        <v>137</v>
      </c>
      <c r="AD28" s="53">
        <v>45656</v>
      </c>
    </row>
    <row r="29" spans="1:30" s="5" customFormat="1" ht="15" customHeight="1" x14ac:dyDescent="0.3">
      <c r="A29" s="18"/>
      <c r="B29" s="20" t="s">
        <v>163</v>
      </c>
      <c r="C29" s="19" t="s">
        <v>314</v>
      </c>
      <c r="D29" s="19" t="s">
        <v>171</v>
      </c>
      <c r="E29" s="19" t="s">
        <v>262</v>
      </c>
      <c r="F29" s="19" t="s">
        <v>200</v>
      </c>
      <c r="G29" s="19" t="s">
        <v>200</v>
      </c>
      <c r="H29" s="21">
        <v>4.5000000000000005E-3</v>
      </c>
      <c r="I29" s="63"/>
      <c r="J29" s="22">
        <v>82.25</v>
      </c>
      <c r="K29" s="63"/>
      <c r="L29" s="23">
        <v>-5.9787251402999998E-3</v>
      </c>
      <c r="M29" s="23">
        <v>-0.16290997616</v>
      </c>
      <c r="N29" s="23">
        <v>-6.6401816118000001E-2</v>
      </c>
      <c r="O29" s="23">
        <v>-0.18125012807000002</v>
      </c>
      <c r="P29" s="49"/>
      <c r="Q29" s="21">
        <v>1.0766838139E-2</v>
      </c>
      <c r="R29" s="21">
        <v>0.1049822064</v>
      </c>
      <c r="S29" s="49"/>
      <c r="T29" s="52">
        <v>1954.4507687</v>
      </c>
      <c r="U29" s="54">
        <v>9.92E-3</v>
      </c>
      <c r="V29" s="63"/>
      <c r="W29" s="52">
        <v>1284276.5863000001</v>
      </c>
      <c r="X29" s="52">
        <v>1672885.5608000001</v>
      </c>
      <c r="Y29" s="44">
        <v>0.76770139954214134</v>
      </c>
      <c r="Z29" s="63"/>
      <c r="AA29" s="45">
        <v>0.9</v>
      </c>
      <c r="AB29" s="23">
        <v>0.13130699088145897</v>
      </c>
      <c r="AC29" s="82" t="s">
        <v>138</v>
      </c>
      <c r="AD29" s="53">
        <v>45656</v>
      </c>
    </row>
    <row r="30" spans="1:30" s="5" customFormat="1" ht="15" customHeight="1" x14ac:dyDescent="0.3">
      <c r="A30" s="18"/>
      <c r="B30" s="20" t="s">
        <v>89</v>
      </c>
      <c r="C30" s="19" t="s">
        <v>277</v>
      </c>
      <c r="D30" s="19" t="s">
        <v>171</v>
      </c>
      <c r="E30" s="19" t="s">
        <v>225</v>
      </c>
      <c r="F30" s="19" t="s">
        <v>198</v>
      </c>
      <c r="G30" s="19" t="s">
        <v>198</v>
      </c>
      <c r="H30" s="21">
        <v>8.0000000000000002E-3</v>
      </c>
      <c r="I30" s="63"/>
      <c r="J30" s="22">
        <v>94.4</v>
      </c>
      <c r="K30" s="63"/>
      <c r="L30" s="23">
        <v>5.9498559399999998E-2</v>
      </c>
      <c r="M30" s="23">
        <v>-2.5685641918000001E-2</v>
      </c>
      <c r="N30" s="23">
        <v>-1.7178552837E-2</v>
      </c>
      <c r="O30" s="23">
        <v>-1.6719648675000002E-3</v>
      </c>
      <c r="P30" s="49"/>
      <c r="Q30" s="21">
        <v>1.0557901756E-2</v>
      </c>
      <c r="R30" s="21">
        <v>0.10784220981000001</v>
      </c>
      <c r="S30" s="49"/>
      <c r="T30" s="52">
        <v>3641.5549095000001</v>
      </c>
      <c r="U30" s="54">
        <v>1.102E-2</v>
      </c>
      <c r="V30" s="63"/>
      <c r="W30" s="52">
        <v>1455469.2064</v>
      </c>
      <c r="X30" s="52">
        <v>1504118.8221</v>
      </c>
      <c r="Y30" s="44">
        <v>0.96765573637854152</v>
      </c>
      <c r="Z30" s="63"/>
      <c r="AA30" s="45">
        <v>0.95</v>
      </c>
      <c r="AB30" s="23">
        <v>0.12076271186440676</v>
      </c>
      <c r="AC30" s="82" t="s">
        <v>137</v>
      </c>
      <c r="AD30" s="53">
        <v>45656</v>
      </c>
    </row>
    <row r="31" spans="1:30" s="5" customFormat="1" ht="15" customHeight="1" x14ac:dyDescent="0.3">
      <c r="A31" s="18"/>
      <c r="B31" s="20" t="s">
        <v>157</v>
      </c>
      <c r="C31" s="19" t="s">
        <v>304</v>
      </c>
      <c r="D31" s="19" t="s">
        <v>171</v>
      </c>
      <c r="E31" s="19" t="s">
        <v>225</v>
      </c>
      <c r="F31" s="19" t="s">
        <v>195</v>
      </c>
      <c r="G31" s="19" t="s">
        <v>196</v>
      </c>
      <c r="H31" s="21">
        <v>1.6E-2</v>
      </c>
      <c r="I31" s="63"/>
      <c r="J31" s="22">
        <v>100</v>
      </c>
      <c r="K31" s="63"/>
      <c r="L31" s="23">
        <v>4.1348289078000006E-2</v>
      </c>
      <c r="M31" s="23">
        <v>-3.9481636403999997E-3</v>
      </c>
      <c r="N31" s="23">
        <v>-5.3709966187000004E-3</v>
      </c>
      <c r="O31" s="23">
        <v>8.1942796993000014E-2</v>
      </c>
      <c r="P31" s="49"/>
      <c r="Q31" s="21">
        <v>1.1330861144999999E-2</v>
      </c>
      <c r="R31" s="21">
        <v>0.12497624025000001</v>
      </c>
      <c r="S31" s="49"/>
      <c r="T31" s="52">
        <v>4859.3160950000001</v>
      </c>
      <c r="U31" s="54">
        <v>2.1489999999999999E-2</v>
      </c>
      <c r="V31" s="63"/>
      <c r="W31" s="52">
        <v>2816950.7</v>
      </c>
      <c r="X31" s="52">
        <v>2808080.2788</v>
      </c>
      <c r="Y31" s="44">
        <v>1.0031588915982812</v>
      </c>
      <c r="Z31" s="63"/>
      <c r="AA31" s="45">
        <v>1.1000000000000001</v>
      </c>
      <c r="AB31" s="23">
        <v>0.13200000000000001</v>
      </c>
      <c r="AC31" s="82" t="s">
        <v>143</v>
      </c>
      <c r="AD31" s="53">
        <v>45656</v>
      </c>
    </row>
    <row r="32" spans="1:30" s="5" customFormat="1" ht="15" customHeight="1" x14ac:dyDescent="0.3">
      <c r="A32" s="18"/>
      <c r="B32" s="20" t="s">
        <v>88</v>
      </c>
      <c r="C32" s="19" t="s">
        <v>275</v>
      </c>
      <c r="D32" s="19" t="s">
        <v>171</v>
      </c>
      <c r="E32" s="19" t="s">
        <v>225</v>
      </c>
      <c r="F32" s="19" t="s">
        <v>276</v>
      </c>
      <c r="G32" s="19" t="s">
        <v>276</v>
      </c>
      <c r="H32" s="21">
        <v>0.01</v>
      </c>
      <c r="I32" s="63"/>
      <c r="J32" s="22">
        <v>75.52</v>
      </c>
      <c r="K32" s="63"/>
      <c r="L32" s="23">
        <v>8.855475613899999E-2</v>
      </c>
      <c r="M32" s="23">
        <v>-5.2218594773999996E-2</v>
      </c>
      <c r="N32" s="23">
        <v>-3.4888178913000001E-2</v>
      </c>
      <c r="O32" s="23">
        <v>-2.0682266453000003E-2</v>
      </c>
      <c r="P32" s="49"/>
      <c r="Q32" s="21">
        <v>1.2120347924999999E-2</v>
      </c>
      <c r="R32" s="21">
        <v>0.11749798410000001</v>
      </c>
      <c r="S32" s="49"/>
      <c r="T32" s="52">
        <v>1916.5893226999999</v>
      </c>
      <c r="U32" s="54">
        <v>9.3299999999999998E-3</v>
      </c>
      <c r="V32" s="63"/>
      <c r="W32" s="52">
        <v>1177539.8605</v>
      </c>
      <c r="X32" s="52">
        <v>1382915.362</v>
      </c>
      <c r="Y32" s="44">
        <v>0.8514909103309245</v>
      </c>
      <c r="Z32" s="63"/>
      <c r="AA32" s="45">
        <v>0.85</v>
      </c>
      <c r="AB32" s="23">
        <v>0.1350635593220339</v>
      </c>
      <c r="AC32" s="82" t="s">
        <v>138</v>
      </c>
      <c r="AD32" s="53">
        <v>45656</v>
      </c>
    </row>
    <row r="33" spans="1:30" s="5" customFormat="1" ht="15" customHeight="1" x14ac:dyDescent="0.3">
      <c r="A33" s="18"/>
      <c r="B33" s="20" t="s">
        <v>347</v>
      </c>
      <c r="C33" s="19" t="s">
        <v>351</v>
      </c>
      <c r="D33" s="19" t="s">
        <v>171</v>
      </c>
      <c r="E33" s="19" t="s">
        <v>191</v>
      </c>
      <c r="F33" s="19" t="s">
        <v>188</v>
      </c>
      <c r="G33" s="19" t="s">
        <v>352</v>
      </c>
      <c r="H33" s="21">
        <v>0.01</v>
      </c>
      <c r="I33" s="63"/>
      <c r="J33" s="22">
        <v>75.17</v>
      </c>
      <c r="K33" s="63"/>
      <c r="L33" s="23">
        <v>7.7012708693000004E-2</v>
      </c>
      <c r="M33" s="23">
        <v>-6.3533319998999999E-2</v>
      </c>
      <c r="N33" s="23">
        <v>-1.0921052630999999E-2</v>
      </c>
      <c r="O33" s="23">
        <v>-0.21245139869999999</v>
      </c>
      <c r="P33" s="49"/>
      <c r="Q33" s="21">
        <v>7.8236130867999996E-3</v>
      </c>
      <c r="R33" s="21">
        <v>7.1911196910999994E-2</v>
      </c>
      <c r="S33" s="49"/>
      <c r="T33" s="52">
        <v>5555.8244462000002</v>
      </c>
      <c r="U33" s="54">
        <v>1.5780000000000002E-2</v>
      </c>
      <c r="V33" s="63"/>
      <c r="W33" s="52">
        <v>2039367.1364</v>
      </c>
      <c r="X33" s="52">
        <v>2846125.9449999998</v>
      </c>
      <c r="Y33" s="44">
        <v>0.71654142360871531</v>
      </c>
      <c r="Z33" s="63"/>
      <c r="AA33" s="45">
        <v>0.55000000000000004</v>
      </c>
      <c r="AB33" s="23">
        <v>8.7800984435280033E-2</v>
      </c>
      <c r="AC33" s="82" t="s">
        <v>139</v>
      </c>
      <c r="AD33" s="53">
        <v>45656</v>
      </c>
    </row>
    <row r="34" spans="1:30" s="5" customFormat="1" ht="15" customHeight="1" x14ac:dyDescent="0.3">
      <c r="A34" s="18"/>
      <c r="B34" s="20" t="s">
        <v>71</v>
      </c>
      <c r="C34" s="19" t="s">
        <v>246</v>
      </c>
      <c r="D34" s="19" t="s">
        <v>204</v>
      </c>
      <c r="E34" s="19" t="s">
        <v>175</v>
      </c>
      <c r="F34" s="19" t="s">
        <v>200</v>
      </c>
      <c r="G34" s="19" t="s">
        <v>200</v>
      </c>
      <c r="H34" s="21">
        <v>8.9999999999999998E-4</v>
      </c>
      <c r="I34" s="63"/>
      <c r="J34" s="22">
        <v>75.19</v>
      </c>
      <c r="K34" s="63"/>
      <c r="L34" s="23">
        <v>2.2484066425000001E-2</v>
      </c>
      <c r="M34" s="23">
        <v>7.5275019146000002E-2</v>
      </c>
      <c r="N34" s="23">
        <v>8.9908749324000004E-3</v>
      </c>
      <c r="O34" s="23">
        <v>0.13160521654000001</v>
      </c>
      <c r="P34" s="49"/>
      <c r="Q34" s="21">
        <v>6.7540186411E-3</v>
      </c>
      <c r="R34" s="21">
        <v>9.5192439392000006E-2</v>
      </c>
      <c r="S34" s="49"/>
      <c r="T34" s="52">
        <v>62.866765000000001</v>
      </c>
      <c r="U34" s="54" t="s">
        <v>462</v>
      </c>
      <c r="V34" s="63"/>
      <c r="W34" s="52">
        <v>354075.87557999999</v>
      </c>
      <c r="X34" s="52">
        <v>502827.95061</v>
      </c>
      <c r="Y34" s="44">
        <v>0.70416904062404817</v>
      </c>
      <c r="Z34" s="63"/>
      <c r="AA34" s="45">
        <v>0.5</v>
      </c>
      <c r="AB34" s="23">
        <v>7.9797845458172631E-2</v>
      </c>
      <c r="AC34" s="82" t="s">
        <v>139</v>
      </c>
      <c r="AD34" s="53">
        <v>45656</v>
      </c>
    </row>
    <row r="35" spans="1:30" s="5" customFormat="1" ht="15" customHeight="1" x14ac:dyDescent="0.3">
      <c r="A35" s="18"/>
      <c r="B35" s="20" t="s">
        <v>337</v>
      </c>
      <c r="C35" s="19" t="s">
        <v>520</v>
      </c>
      <c r="D35" s="19" t="s">
        <v>171</v>
      </c>
      <c r="E35" s="19" t="s">
        <v>225</v>
      </c>
      <c r="F35" s="19" t="s">
        <v>187</v>
      </c>
      <c r="G35" s="19" t="s">
        <v>355</v>
      </c>
      <c r="H35" s="21">
        <v>1.15E-2</v>
      </c>
      <c r="I35" s="63"/>
      <c r="J35" s="22">
        <v>73.290000000000006</v>
      </c>
      <c r="K35" s="63"/>
      <c r="L35" s="23">
        <v>8.3640726175999991E-2</v>
      </c>
      <c r="M35" s="23">
        <v>1.2387461204000002E-2</v>
      </c>
      <c r="N35" s="23">
        <v>-3.0040112550999997E-3</v>
      </c>
      <c r="O35" s="23">
        <v>-2.5655380823999999E-2</v>
      </c>
      <c r="P35" s="49"/>
      <c r="Q35" s="21">
        <v>1.5103528725999999E-2</v>
      </c>
      <c r="R35" s="21">
        <v>0.12675442683999999</v>
      </c>
      <c r="S35" s="49"/>
      <c r="T35" s="52">
        <v>2980.7403334999999</v>
      </c>
      <c r="U35" s="54">
        <v>1.482E-2</v>
      </c>
      <c r="V35" s="63"/>
      <c r="W35" s="52">
        <v>1937908.5285</v>
      </c>
      <c r="X35" s="52">
        <v>2417604.8339999998</v>
      </c>
      <c r="Y35" s="44">
        <v>0.80158200432354043</v>
      </c>
      <c r="Z35" s="63"/>
      <c r="AA35" s="45">
        <v>1.0358000000000001</v>
      </c>
      <c r="AB35" s="23">
        <v>0.16959476054031927</v>
      </c>
      <c r="AC35" s="82" t="s">
        <v>139</v>
      </c>
      <c r="AD35" s="53">
        <v>45665</v>
      </c>
    </row>
    <row r="36" spans="1:30" s="5" customFormat="1" ht="15" customHeight="1" x14ac:dyDescent="0.3">
      <c r="A36" s="18"/>
      <c r="B36" s="20" t="s">
        <v>132</v>
      </c>
      <c r="C36" s="19" t="s">
        <v>292</v>
      </c>
      <c r="D36" s="19" t="s">
        <v>171</v>
      </c>
      <c r="E36" s="19" t="s">
        <v>202</v>
      </c>
      <c r="F36" s="19" t="s">
        <v>188</v>
      </c>
      <c r="G36" s="19" t="s">
        <v>227</v>
      </c>
      <c r="H36" s="21">
        <v>0.01</v>
      </c>
      <c r="I36" s="63"/>
      <c r="J36" s="22">
        <v>6.51</v>
      </c>
      <c r="K36" s="63"/>
      <c r="L36" s="23">
        <v>6.7213114757000009E-2</v>
      </c>
      <c r="M36" s="23">
        <v>-5.0837537791999995E-3</v>
      </c>
      <c r="N36" s="23">
        <v>1.7187500000000001E-2</v>
      </c>
      <c r="O36" s="23">
        <v>-0.11817023461999999</v>
      </c>
      <c r="P36" s="49"/>
      <c r="Q36" s="21">
        <v>1.6129032258000001E-2</v>
      </c>
      <c r="R36" s="21">
        <v>9.2134556575000012E-2</v>
      </c>
      <c r="S36" s="49"/>
      <c r="T36" s="52">
        <v>2683.3020120000001</v>
      </c>
      <c r="U36" s="54">
        <v>6.7800000000000004E-3</v>
      </c>
      <c r="V36" s="63"/>
      <c r="W36" s="52">
        <v>890618.12699999998</v>
      </c>
      <c r="X36" s="52">
        <v>1142448.7678</v>
      </c>
      <c r="Y36" s="44">
        <v>0.77956942324429368</v>
      </c>
      <c r="Z36" s="63"/>
      <c r="AA36" s="45">
        <v>0.1</v>
      </c>
      <c r="AB36" s="23">
        <v>0.18433179723502308</v>
      </c>
      <c r="AC36" s="82" t="s">
        <v>145</v>
      </c>
      <c r="AD36" s="53">
        <v>45636</v>
      </c>
    </row>
    <row r="37" spans="1:30" s="5" customFormat="1" ht="15" customHeight="1" x14ac:dyDescent="0.3">
      <c r="A37" s="18"/>
      <c r="B37" s="20" t="s">
        <v>133</v>
      </c>
      <c r="C37" s="19" t="s">
        <v>293</v>
      </c>
      <c r="D37" s="19" t="s">
        <v>171</v>
      </c>
      <c r="E37" s="19" t="s">
        <v>254</v>
      </c>
      <c r="F37" s="19" t="s">
        <v>294</v>
      </c>
      <c r="G37" s="19" t="s">
        <v>295</v>
      </c>
      <c r="H37" s="21">
        <v>1.1000000000000001E-2</v>
      </c>
      <c r="I37" s="63"/>
      <c r="J37" s="22">
        <v>9.1999999999999993</v>
      </c>
      <c r="K37" s="63"/>
      <c r="L37" s="23">
        <v>-2.5321516661E-2</v>
      </c>
      <c r="M37" s="23">
        <v>-8.0165446364000012E-2</v>
      </c>
      <c r="N37" s="23">
        <v>-5.6986198353999998E-2</v>
      </c>
      <c r="O37" s="23">
        <v>-0.10172659900999999</v>
      </c>
      <c r="P37" s="49"/>
      <c r="Q37" s="21">
        <v>9.9685204616999992E-3</v>
      </c>
      <c r="R37" s="21">
        <v>9.8461538461999995E-2</v>
      </c>
      <c r="S37" s="49"/>
      <c r="T37" s="52">
        <v>1990.0723682</v>
      </c>
      <c r="U37" s="54">
        <v>8.6400000000000001E-3</v>
      </c>
      <c r="V37" s="63"/>
      <c r="W37" s="52">
        <v>1125022.92</v>
      </c>
      <c r="X37" s="52">
        <v>1387883.0001999999</v>
      </c>
      <c r="Y37" s="44">
        <v>0.81060357381557324</v>
      </c>
      <c r="Z37" s="63"/>
      <c r="AA37" s="45">
        <v>9.5000000000000001E-2</v>
      </c>
      <c r="AB37" s="23">
        <v>0.12391304347826089</v>
      </c>
      <c r="AC37" s="82" t="s">
        <v>148</v>
      </c>
      <c r="AD37" s="53">
        <v>45659</v>
      </c>
    </row>
    <row r="38" spans="1:30" s="5" customFormat="1" ht="15" customHeight="1" x14ac:dyDescent="0.3">
      <c r="A38" s="18"/>
      <c r="B38" s="20" t="s">
        <v>330</v>
      </c>
      <c r="C38" s="19" t="s">
        <v>279</v>
      </c>
      <c r="D38" s="19" t="s">
        <v>171</v>
      </c>
      <c r="E38" s="19" t="s">
        <v>225</v>
      </c>
      <c r="F38" s="19" t="s">
        <v>280</v>
      </c>
      <c r="G38" s="19" t="s">
        <v>281</v>
      </c>
      <c r="H38" s="21">
        <v>6.3E-3</v>
      </c>
      <c r="I38" s="63"/>
      <c r="J38" s="22">
        <v>6.63</v>
      </c>
      <c r="K38" s="63"/>
      <c r="L38" s="23">
        <v>3.6526100153E-2</v>
      </c>
      <c r="M38" s="23">
        <v>-0.10019446122</v>
      </c>
      <c r="N38" s="23">
        <v>-2.9282576866999997E-2</v>
      </c>
      <c r="O38" s="23">
        <v>-0.13787713159999998</v>
      </c>
      <c r="P38" s="49"/>
      <c r="Q38" s="21">
        <v>1.1591962906E-2</v>
      </c>
      <c r="R38" s="21">
        <v>0.10418604651</v>
      </c>
      <c r="S38" s="49"/>
      <c r="T38" s="52">
        <v>11604.126125000001</v>
      </c>
      <c r="U38" s="54">
        <v>1.6250000000000001E-2</v>
      </c>
      <c r="V38" s="63"/>
      <c r="W38" s="52">
        <v>2107200.5682000001</v>
      </c>
      <c r="X38" s="52">
        <v>2733066.0641999999</v>
      </c>
      <c r="Y38" s="44">
        <v>0.77100242683551889</v>
      </c>
      <c r="Z38" s="63"/>
      <c r="AA38" s="45">
        <v>7.4999999999999997E-2</v>
      </c>
      <c r="AB38" s="23">
        <v>0.13574660633484162</v>
      </c>
      <c r="AC38" s="82" t="s">
        <v>168</v>
      </c>
      <c r="AD38" s="53">
        <v>45637</v>
      </c>
    </row>
    <row r="39" spans="1:30" s="5" customFormat="1" ht="15" customHeight="1" x14ac:dyDescent="0.3">
      <c r="A39" s="18"/>
      <c r="B39" s="20" t="s">
        <v>159</v>
      </c>
      <c r="C39" s="19" t="s">
        <v>308</v>
      </c>
      <c r="D39" s="19" t="s">
        <v>171</v>
      </c>
      <c r="E39" s="19" t="s">
        <v>225</v>
      </c>
      <c r="F39" s="19" t="s">
        <v>189</v>
      </c>
      <c r="G39" s="19" t="s">
        <v>309</v>
      </c>
      <c r="H39" s="21">
        <v>1.4999999999999999E-2</v>
      </c>
      <c r="I39" s="63"/>
      <c r="J39" s="22">
        <v>84.03</v>
      </c>
      <c r="K39" s="63"/>
      <c r="L39" s="23">
        <v>-2.5313481753999997E-2</v>
      </c>
      <c r="M39" s="23">
        <v>-0.1321936262</v>
      </c>
      <c r="N39" s="23">
        <v>-3.6242688380999998E-2</v>
      </c>
      <c r="O39" s="23">
        <v>-0.20362070703000001</v>
      </c>
      <c r="P39" s="49"/>
      <c r="Q39" s="21">
        <v>1.2600229095E-2</v>
      </c>
      <c r="R39" s="21">
        <v>0.12353673723</v>
      </c>
      <c r="S39" s="49"/>
      <c r="T39" s="52">
        <v>8591.7493207000007</v>
      </c>
      <c r="U39" s="54">
        <v>1.504E-2</v>
      </c>
      <c r="V39" s="63"/>
      <c r="W39" s="52">
        <v>1980416.3816</v>
      </c>
      <c r="X39" s="52">
        <v>2589706.4419</v>
      </c>
      <c r="Y39" s="44">
        <v>0.76472620585791962</v>
      </c>
      <c r="Z39" s="63"/>
      <c r="AA39" s="45">
        <v>1.1000000000000001</v>
      </c>
      <c r="AB39" s="23">
        <v>0.15708675473045342</v>
      </c>
      <c r="AC39" s="82" t="s">
        <v>137</v>
      </c>
      <c r="AD39" s="53">
        <v>45656</v>
      </c>
    </row>
    <row r="40" spans="1:30" s="5" customFormat="1" ht="15" customHeight="1" x14ac:dyDescent="0.3">
      <c r="A40" s="18"/>
      <c r="B40" s="20" t="s">
        <v>183</v>
      </c>
      <c r="C40" s="19" t="s">
        <v>226</v>
      </c>
      <c r="D40" s="19" t="s">
        <v>171</v>
      </c>
      <c r="E40" s="19" t="s">
        <v>194</v>
      </c>
      <c r="F40" s="19" t="s">
        <v>187</v>
      </c>
      <c r="G40" s="19" t="s">
        <v>227</v>
      </c>
      <c r="H40" s="21">
        <v>1.1200000000000002E-2</v>
      </c>
      <c r="I40" s="63"/>
      <c r="J40" s="22">
        <v>48.82</v>
      </c>
      <c r="K40" s="63"/>
      <c r="L40" s="23">
        <v>1.0274274627000001E-3</v>
      </c>
      <c r="M40" s="23">
        <v>-5.3253515861999999E-3</v>
      </c>
      <c r="N40" s="23">
        <v>-1.1998955476999999E-2</v>
      </c>
      <c r="O40" s="23">
        <v>-5.6150540217999999E-2</v>
      </c>
      <c r="P40" s="49"/>
      <c r="Q40" s="21">
        <v>1.0953346855999999E-2</v>
      </c>
      <c r="R40" s="21">
        <v>0.10803802938000001</v>
      </c>
      <c r="S40" s="49"/>
      <c r="T40" s="52">
        <v>1259.2203331999999</v>
      </c>
      <c r="U40" s="54">
        <v>4.5900000000000003E-3</v>
      </c>
      <c r="V40" s="63"/>
      <c r="W40" s="52">
        <v>594587.90631999995</v>
      </c>
      <c r="X40" s="52">
        <v>933998.41717999999</v>
      </c>
      <c r="Y40" s="44">
        <v>0.63660483292383474</v>
      </c>
      <c r="Z40" s="63"/>
      <c r="AA40" s="45">
        <v>0.54</v>
      </c>
      <c r="AB40" s="23">
        <v>0.13273248668578452</v>
      </c>
      <c r="AC40" s="82" t="s">
        <v>137</v>
      </c>
      <c r="AD40" s="53">
        <v>45665</v>
      </c>
    </row>
    <row r="41" spans="1:30" s="5" customFormat="1" ht="15" customHeight="1" x14ac:dyDescent="0.3">
      <c r="A41" s="18"/>
      <c r="B41" s="20" t="s">
        <v>153</v>
      </c>
      <c r="C41" s="19" t="s">
        <v>299</v>
      </c>
      <c r="D41" s="19" t="s">
        <v>171</v>
      </c>
      <c r="E41" s="19" t="s">
        <v>254</v>
      </c>
      <c r="F41" s="19" t="s">
        <v>289</v>
      </c>
      <c r="G41" s="19" t="s">
        <v>186</v>
      </c>
      <c r="H41" s="21">
        <v>7.4999999999999997E-3</v>
      </c>
      <c r="I41" s="63"/>
      <c r="J41" s="22">
        <v>66.72</v>
      </c>
      <c r="K41" s="63"/>
      <c r="L41" s="23">
        <v>1.5382626076000001E-2</v>
      </c>
      <c r="M41" s="23">
        <v>-4.9282768866999997E-2</v>
      </c>
      <c r="N41" s="23">
        <v>-1.3309671695000001E-2</v>
      </c>
      <c r="O41" s="23">
        <v>-8.0990081234000005E-2</v>
      </c>
      <c r="P41" s="49"/>
      <c r="Q41" s="21">
        <v>1.1136192626000001E-2</v>
      </c>
      <c r="R41" s="21">
        <v>9.6457426973999991E-2</v>
      </c>
      <c r="S41" s="49"/>
      <c r="T41" s="52">
        <v>426.61167382999997</v>
      </c>
      <c r="U41" s="54">
        <v>3.6900000000000001E-3</v>
      </c>
      <c r="V41" s="63"/>
      <c r="W41" s="52">
        <v>477076.15584000002</v>
      </c>
      <c r="X41" s="52">
        <v>750873.71652000002</v>
      </c>
      <c r="Y41" s="44">
        <v>0.63536137348242472</v>
      </c>
      <c r="Z41" s="63"/>
      <c r="AA41" s="45">
        <v>0.74</v>
      </c>
      <c r="AB41" s="23">
        <v>0.13309352517985609</v>
      </c>
      <c r="AC41" s="82" t="s">
        <v>142</v>
      </c>
      <c r="AD41" s="53">
        <v>45642</v>
      </c>
    </row>
    <row r="42" spans="1:30" s="5" customFormat="1" ht="15" customHeight="1" x14ac:dyDescent="0.3">
      <c r="A42" s="18"/>
      <c r="B42" s="20" t="s">
        <v>179</v>
      </c>
      <c r="C42" s="19" t="s">
        <v>221</v>
      </c>
      <c r="D42" s="19" t="s">
        <v>171</v>
      </c>
      <c r="E42" s="19" t="s">
        <v>191</v>
      </c>
      <c r="F42" s="19" t="s">
        <v>187</v>
      </c>
      <c r="G42" s="19" t="s">
        <v>184</v>
      </c>
      <c r="H42" s="21">
        <v>1.0999999999999999E-2</v>
      </c>
      <c r="I42" s="63"/>
      <c r="J42" s="22">
        <v>4.59</v>
      </c>
      <c r="K42" s="63"/>
      <c r="L42" s="23">
        <v>-2.1844411417999997E-2</v>
      </c>
      <c r="M42" s="23">
        <v>-5.4068078873000004E-2</v>
      </c>
      <c r="N42" s="23">
        <v>-7.0850202429000003E-2</v>
      </c>
      <c r="O42" s="23">
        <v>-0.33184565616</v>
      </c>
      <c r="P42" s="49"/>
      <c r="Q42" s="21">
        <v>1.0548523206999999E-2</v>
      </c>
      <c r="R42" s="21">
        <v>8.6220472440999993E-2</v>
      </c>
      <c r="S42" s="49"/>
      <c r="T42" s="52">
        <v>761.48119383000005</v>
      </c>
      <c r="U42" s="54">
        <v>2.9299999999999999E-3</v>
      </c>
      <c r="V42" s="63"/>
      <c r="W42" s="52">
        <v>380172.69404999999</v>
      </c>
      <c r="X42" s="52">
        <v>888641.72522999998</v>
      </c>
      <c r="Y42" s="44">
        <v>0.42781323817717759</v>
      </c>
      <c r="Z42" s="63"/>
      <c r="AA42" s="45">
        <v>0.05</v>
      </c>
      <c r="AB42" s="23">
        <v>0.13071895424836605</v>
      </c>
      <c r="AC42" s="82" t="s">
        <v>137</v>
      </c>
      <c r="AD42" s="53">
        <v>45656</v>
      </c>
    </row>
    <row r="43" spans="1:30" s="5" customFormat="1" ht="15" customHeight="1" x14ac:dyDescent="0.3">
      <c r="A43" s="18"/>
      <c r="B43" s="20" t="s">
        <v>151</v>
      </c>
      <c r="C43" s="19" t="s">
        <v>298</v>
      </c>
      <c r="D43" s="19" t="s">
        <v>171</v>
      </c>
      <c r="E43" s="19" t="s">
        <v>225</v>
      </c>
      <c r="F43" s="19" t="s">
        <v>188</v>
      </c>
      <c r="G43" s="19" t="s">
        <v>227</v>
      </c>
      <c r="H43" s="21">
        <v>0.01</v>
      </c>
      <c r="I43" s="63"/>
      <c r="J43" s="22">
        <v>81.819999999999993</v>
      </c>
      <c r="K43" s="63"/>
      <c r="L43" s="23">
        <v>3.0089386881000001E-2</v>
      </c>
      <c r="M43" s="23">
        <v>-1.4764593502E-2</v>
      </c>
      <c r="N43" s="23">
        <v>-1.1238670694999999E-2</v>
      </c>
      <c r="O43" s="23">
        <v>5.3522859416000003E-3</v>
      </c>
      <c r="P43" s="49"/>
      <c r="Q43" s="21">
        <v>9.9713324193000004E-3</v>
      </c>
      <c r="R43" s="21">
        <v>0.10913186812999999</v>
      </c>
      <c r="S43" s="49"/>
      <c r="T43" s="52">
        <v>3468.3451479999999</v>
      </c>
      <c r="U43" s="54">
        <v>9.4599999999999997E-3</v>
      </c>
      <c r="V43" s="63"/>
      <c r="W43" s="52">
        <v>1231980.1858000001</v>
      </c>
      <c r="X43" s="52">
        <v>1382351.1636999999</v>
      </c>
      <c r="Y43" s="44">
        <v>0.8912208548387105</v>
      </c>
      <c r="Z43" s="63"/>
      <c r="AA43" s="45">
        <v>0.8</v>
      </c>
      <c r="AB43" s="23">
        <v>0.11733072598386705</v>
      </c>
      <c r="AC43" s="82" t="s">
        <v>145</v>
      </c>
      <c r="AD43" s="53">
        <v>45636</v>
      </c>
    </row>
    <row r="44" spans="1:30" s="5" customFormat="1" ht="15" customHeight="1" x14ac:dyDescent="0.3">
      <c r="A44" s="18"/>
      <c r="B44" s="20" t="s">
        <v>338</v>
      </c>
      <c r="C44" s="19" t="s">
        <v>361</v>
      </c>
      <c r="D44" s="19" t="s">
        <v>171</v>
      </c>
      <c r="E44" s="19" t="s">
        <v>225</v>
      </c>
      <c r="F44" s="19" t="s">
        <v>188</v>
      </c>
      <c r="G44" s="19" t="s">
        <v>362</v>
      </c>
      <c r="H44" s="21">
        <v>0.01</v>
      </c>
      <c r="I44" s="63"/>
      <c r="J44" s="22">
        <v>78.900000000000006</v>
      </c>
      <c r="K44" s="63"/>
      <c r="L44" s="23">
        <v>3.4666058026999999E-2</v>
      </c>
      <c r="M44" s="23">
        <v>-4.4400374225999996E-2</v>
      </c>
      <c r="N44" s="23">
        <v>-1.8656716417999999E-2</v>
      </c>
      <c r="O44" s="23">
        <v>-7.4355068896000007E-2</v>
      </c>
      <c r="P44" s="49"/>
      <c r="Q44" s="21">
        <v>1.0382868267E-2</v>
      </c>
      <c r="R44" s="21">
        <v>0.10204081631999999</v>
      </c>
      <c r="S44" s="49"/>
      <c r="T44" s="52">
        <v>3030.0291124999999</v>
      </c>
      <c r="U44" s="54">
        <v>1.0209999999999999E-2</v>
      </c>
      <c r="V44" s="63"/>
      <c r="W44" s="52">
        <v>1338145.8936000001</v>
      </c>
      <c r="X44" s="52">
        <v>1542593.6151999999</v>
      </c>
      <c r="Y44" s="44">
        <v>0.86746495020758085</v>
      </c>
      <c r="Z44" s="63"/>
      <c r="AA44" s="45">
        <v>0.8</v>
      </c>
      <c r="AB44" s="23">
        <v>0.12167300380228138</v>
      </c>
      <c r="AC44" s="82" t="s">
        <v>517</v>
      </c>
      <c r="AD44" s="53">
        <v>45637</v>
      </c>
    </row>
    <row r="45" spans="1:30" s="5" customFormat="1" ht="15" customHeight="1" x14ac:dyDescent="0.3">
      <c r="A45" s="18"/>
      <c r="B45" s="20" t="s">
        <v>64</v>
      </c>
      <c r="C45" s="19" t="s">
        <v>233</v>
      </c>
      <c r="D45" s="19" t="s">
        <v>204</v>
      </c>
      <c r="E45" s="19" t="s">
        <v>191</v>
      </c>
      <c r="F45" s="19" t="s">
        <v>188</v>
      </c>
      <c r="G45" s="19" t="s">
        <v>192</v>
      </c>
      <c r="H45" s="21">
        <v>1.2500000000000001E-2</v>
      </c>
      <c r="I45" s="63"/>
      <c r="J45" s="22">
        <v>104.45</v>
      </c>
      <c r="K45" s="63"/>
      <c r="L45" s="23">
        <v>-0.16433314665000001</v>
      </c>
      <c r="M45" s="23">
        <v>5.5050505050999995E-2</v>
      </c>
      <c r="N45" s="23" t="s">
        <v>462</v>
      </c>
      <c r="O45" s="23">
        <v>-0.16078022177000001</v>
      </c>
      <c r="P45" s="49"/>
      <c r="Q45" s="21">
        <v>0</v>
      </c>
      <c r="R45" s="21">
        <v>8.3652007648000008E-3</v>
      </c>
      <c r="S45" s="49"/>
      <c r="T45" s="52">
        <v>29.964608500000001</v>
      </c>
      <c r="U45" s="54" t="s">
        <v>462</v>
      </c>
      <c r="V45" s="63"/>
      <c r="W45" s="52">
        <v>411069.4509</v>
      </c>
      <c r="X45" s="52">
        <v>682291.77673000004</v>
      </c>
      <c r="Y45" s="44">
        <v>0.60248337283225162</v>
      </c>
      <c r="Z45" s="63"/>
      <c r="AA45" s="45">
        <v>0</v>
      </c>
      <c r="AB45" s="23">
        <v>0</v>
      </c>
      <c r="AC45" s="82" t="s">
        <v>146</v>
      </c>
      <c r="AD45" s="53">
        <v>45456</v>
      </c>
    </row>
    <row r="46" spans="1:30" s="5" customFormat="1" ht="15" customHeight="1" x14ac:dyDescent="0.3">
      <c r="A46" s="18"/>
      <c r="B46" s="20" t="s">
        <v>67</v>
      </c>
      <c r="C46" s="19" t="s">
        <v>239</v>
      </c>
      <c r="D46" s="19" t="s">
        <v>204</v>
      </c>
      <c r="E46" s="19" t="s">
        <v>175</v>
      </c>
      <c r="F46" s="19" t="s">
        <v>188</v>
      </c>
      <c r="G46" s="19" t="s">
        <v>240</v>
      </c>
      <c r="H46" s="21">
        <v>2.3E-3</v>
      </c>
      <c r="I46" s="63"/>
      <c r="J46" s="22">
        <v>2010</v>
      </c>
      <c r="K46" s="63"/>
      <c r="L46" s="23">
        <v>1.8936989247000002E-2</v>
      </c>
      <c r="M46" s="23">
        <v>8.6708739346999991E-2</v>
      </c>
      <c r="N46" s="23">
        <v>8.5298544908999994E-3</v>
      </c>
      <c r="O46" s="23">
        <v>1.8636928357</v>
      </c>
      <c r="P46" s="49"/>
      <c r="Q46" s="21">
        <v>9.5407868639000009E-3</v>
      </c>
      <c r="R46" s="21">
        <v>0.26058081648000003</v>
      </c>
      <c r="S46" s="49"/>
      <c r="T46" s="52">
        <v>393.06139082999999</v>
      </c>
      <c r="U46" s="54" t="s">
        <v>462</v>
      </c>
      <c r="V46" s="63"/>
      <c r="W46" s="52">
        <v>202127.61</v>
      </c>
      <c r="X46" s="52">
        <v>347740.81987000001</v>
      </c>
      <c r="Y46" s="44">
        <v>0.5812593703424398</v>
      </c>
      <c r="Z46" s="63"/>
      <c r="AA46" s="45">
        <v>19</v>
      </c>
      <c r="AB46" s="23">
        <v>0.11343283582089553</v>
      </c>
      <c r="AC46" s="82" t="s">
        <v>141</v>
      </c>
      <c r="AD46" s="53">
        <v>45656</v>
      </c>
    </row>
    <row r="47" spans="1:30" s="5" customFormat="1" ht="15" customHeight="1" x14ac:dyDescent="0.3">
      <c r="A47" s="18"/>
      <c r="B47" s="20" t="s">
        <v>156</v>
      </c>
      <c r="C47" s="19" t="s">
        <v>300</v>
      </c>
      <c r="D47" s="19" t="s">
        <v>171</v>
      </c>
      <c r="E47" s="19" t="s">
        <v>175</v>
      </c>
      <c r="F47" s="19" t="s">
        <v>217</v>
      </c>
      <c r="G47" s="19" t="s">
        <v>301</v>
      </c>
      <c r="H47" s="21">
        <v>5.0000000000000001E-3</v>
      </c>
      <c r="I47" s="63"/>
      <c r="J47" s="22">
        <v>92.32</v>
      </c>
      <c r="K47" s="63"/>
      <c r="L47" s="23">
        <v>1.1743446123E-2</v>
      </c>
      <c r="M47" s="23">
        <v>-4.4885907036999996E-2</v>
      </c>
      <c r="N47" s="23">
        <v>-2.5131995777E-2</v>
      </c>
      <c r="O47" s="23">
        <v>-0.14331025618000001</v>
      </c>
      <c r="P47" s="49"/>
      <c r="Q47" s="21">
        <v>8.4782608695999993E-3</v>
      </c>
      <c r="R47" s="21">
        <v>8.4884901828000001E-2</v>
      </c>
      <c r="S47" s="49"/>
      <c r="T47" s="52">
        <v>2531.8896417999999</v>
      </c>
      <c r="U47" s="54">
        <v>9.2200000000000008E-3</v>
      </c>
      <c r="V47" s="63"/>
      <c r="W47" s="52">
        <v>1197664.3134000001</v>
      </c>
      <c r="X47" s="52">
        <v>1546062.9768999999</v>
      </c>
      <c r="Y47" s="44">
        <v>0.77465428724089136</v>
      </c>
      <c r="Z47" s="63"/>
      <c r="AA47" s="45">
        <v>0.78</v>
      </c>
      <c r="AB47" s="23">
        <v>0.10138648180242635</v>
      </c>
      <c r="AC47" s="82" t="s">
        <v>137</v>
      </c>
      <c r="AD47" s="53">
        <v>45656</v>
      </c>
    </row>
    <row r="48" spans="1:30" s="5" customFormat="1" ht="15" customHeight="1" x14ac:dyDescent="0.3">
      <c r="A48" s="18"/>
      <c r="B48" s="20" t="s">
        <v>339</v>
      </c>
      <c r="C48" s="19" t="s">
        <v>354</v>
      </c>
      <c r="D48" s="19" t="s">
        <v>171</v>
      </c>
      <c r="E48" s="19" t="s">
        <v>191</v>
      </c>
      <c r="F48" s="19" t="s">
        <v>187</v>
      </c>
      <c r="G48" s="19" t="s">
        <v>355</v>
      </c>
      <c r="H48" s="21">
        <v>1.17E-2</v>
      </c>
      <c r="I48" s="63"/>
      <c r="J48" s="22">
        <v>27.36</v>
      </c>
      <c r="K48" s="63"/>
      <c r="L48" s="23">
        <v>3.7439959639000001E-2</v>
      </c>
      <c r="M48" s="23">
        <v>-8.3783430126000008E-2</v>
      </c>
      <c r="N48" s="23">
        <v>-1.0356381357999999E-2</v>
      </c>
      <c r="O48" s="23">
        <v>-0.32131931499999999</v>
      </c>
      <c r="P48" s="49"/>
      <c r="Q48" s="21">
        <v>1.3478098091E-2</v>
      </c>
      <c r="R48" s="21">
        <v>9.6799126637999999E-2</v>
      </c>
      <c r="S48" s="49"/>
      <c r="T48" s="52">
        <v>323.95969967000002</v>
      </c>
      <c r="U48" s="54">
        <v>1.7699999999999999E-3</v>
      </c>
      <c r="V48" s="63"/>
      <c r="W48" s="52">
        <v>233749.96848000001</v>
      </c>
      <c r="X48" s="52">
        <v>785758.85822000005</v>
      </c>
      <c r="Y48" s="44">
        <v>0.29748308407177221</v>
      </c>
      <c r="Z48" s="63"/>
      <c r="AA48" s="45">
        <v>0.36</v>
      </c>
      <c r="AB48" s="23">
        <v>0.15789473684210528</v>
      </c>
      <c r="AC48" s="82" t="s">
        <v>145</v>
      </c>
      <c r="AD48" s="53">
        <v>45665</v>
      </c>
    </row>
    <row r="49" spans="1:30" s="5" customFormat="1" ht="15" customHeight="1" x14ac:dyDescent="0.3">
      <c r="A49" s="18"/>
      <c r="B49" s="20" t="s">
        <v>170</v>
      </c>
      <c r="C49" s="19" t="s">
        <v>199</v>
      </c>
      <c r="D49" s="19" t="s">
        <v>171</v>
      </c>
      <c r="E49" s="19" t="s">
        <v>191</v>
      </c>
      <c r="F49" s="19" t="s">
        <v>200</v>
      </c>
      <c r="G49" s="19" t="s">
        <v>200</v>
      </c>
      <c r="H49" s="21">
        <v>6.9999999999999993E-3</v>
      </c>
      <c r="I49" s="63"/>
      <c r="J49" s="22">
        <v>115.2</v>
      </c>
      <c r="K49" s="63"/>
      <c r="L49" s="23">
        <v>3.5543403963E-2</v>
      </c>
      <c r="M49" s="23">
        <v>-7.6591841093000004E-2</v>
      </c>
      <c r="N49" s="23">
        <v>-7.636488616800001E-2</v>
      </c>
      <c r="O49" s="23">
        <v>-0.20989632716999998</v>
      </c>
      <c r="P49" s="49"/>
      <c r="Q49" s="21">
        <v>7.5892857143000005E-3</v>
      </c>
      <c r="R49" s="21">
        <v>7.2457359444000002E-2</v>
      </c>
      <c r="S49" s="49"/>
      <c r="T49" s="52">
        <v>973.64915832999998</v>
      </c>
      <c r="U49" s="54">
        <v>3.3800000000000002E-3</v>
      </c>
      <c r="V49" s="63"/>
      <c r="W49" s="52">
        <v>425168.06400000001</v>
      </c>
      <c r="X49" s="52">
        <v>753617.06894999999</v>
      </c>
      <c r="Y49" s="44">
        <v>0.56416989677845064</v>
      </c>
      <c r="Z49" s="63"/>
      <c r="AA49" s="45">
        <v>0.85</v>
      </c>
      <c r="AB49" s="23">
        <v>8.8541666666666657E-2</v>
      </c>
      <c r="AC49" s="82" t="s">
        <v>138</v>
      </c>
      <c r="AD49" s="53">
        <v>45664</v>
      </c>
    </row>
    <row r="50" spans="1:30" s="5" customFormat="1" ht="15" customHeight="1" x14ac:dyDescent="0.3">
      <c r="A50" s="18"/>
      <c r="B50" s="20" t="s">
        <v>331</v>
      </c>
      <c r="C50" s="19" t="s">
        <v>332</v>
      </c>
      <c r="D50" s="19" t="s">
        <v>171</v>
      </c>
      <c r="E50" s="19" t="s">
        <v>225</v>
      </c>
      <c r="F50" s="19" t="s">
        <v>289</v>
      </c>
      <c r="G50" s="19" t="s">
        <v>333</v>
      </c>
      <c r="H50" s="21">
        <v>1.4999999999999999E-2</v>
      </c>
      <c r="I50" s="63"/>
      <c r="J50" s="22">
        <v>73.64</v>
      </c>
      <c r="K50" s="63"/>
      <c r="L50" s="23">
        <v>6.8400747777999996E-2</v>
      </c>
      <c r="M50" s="23">
        <v>-5.8129811250000003E-2</v>
      </c>
      <c r="N50" s="23">
        <v>-4.9070247932999994E-2</v>
      </c>
      <c r="O50" s="23">
        <v>-4.5954288102999993E-2</v>
      </c>
      <c r="P50" s="49"/>
      <c r="Q50" s="21">
        <v>1.5030060119999999E-2</v>
      </c>
      <c r="R50" s="21">
        <v>0.13782628261999999</v>
      </c>
      <c r="S50" s="49"/>
      <c r="T50" s="52">
        <v>1448.9159001999999</v>
      </c>
      <c r="U50" s="54">
        <v>4.5900000000000003E-3</v>
      </c>
      <c r="V50" s="63"/>
      <c r="W50" s="52">
        <v>598456.30012000003</v>
      </c>
      <c r="X50" s="52">
        <v>767258.12052999996</v>
      </c>
      <c r="Y50" s="44">
        <v>0.77999343911355878</v>
      </c>
      <c r="Z50" s="63"/>
      <c r="AA50" s="45">
        <v>1.05</v>
      </c>
      <c r="AB50" s="23">
        <v>0.17110266159695819</v>
      </c>
      <c r="AC50" s="82" t="s">
        <v>518</v>
      </c>
      <c r="AD50" s="53">
        <v>45656</v>
      </c>
    </row>
    <row r="51" spans="1:30" s="5" customFormat="1" ht="15" customHeight="1" x14ac:dyDescent="0.3">
      <c r="A51" s="18"/>
      <c r="B51" s="20" t="s">
        <v>182</v>
      </c>
      <c r="C51" s="19" t="s">
        <v>224</v>
      </c>
      <c r="D51" s="19" t="s">
        <v>171</v>
      </c>
      <c r="E51" s="19" t="s">
        <v>225</v>
      </c>
      <c r="F51" s="19" t="s">
        <v>189</v>
      </c>
      <c r="G51" s="19" t="s">
        <v>186</v>
      </c>
      <c r="H51" s="21">
        <v>0.01</v>
      </c>
      <c r="I51" s="63"/>
      <c r="J51" s="22">
        <v>75.03</v>
      </c>
      <c r="K51" s="63"/>
      <c r="L51" s="23">
        <v>7.8891927602000006E-2</v>
      </c>
      <c r="M51" s="23">
        <v>-5.7857849809000002E-2</v>
      </c>
      <c r="N51" s="23">
        <v>-2.9742661322E-2</v>
      </c>
      <c r="O51" s="23">
        <v>-2.9575168443E-2</v>
      </c>
      <c r="P51" s="49"/>
      <c r="Q51" s="21">
        <v>1.1808223075999999E-2</v>
      </c>
      <c r="R51" s="21">
        <v>0.11890034364</v>
      </c>
      <c r="S51" s="49"/>
      <c r="T51" s="52">
        <v>1944.9052412999999</v>
      </c>
      <c r="U51" s="54">
        <v>4.9300000000000004E-3</v>
      </c>
      <c r="V51" s="63"/>
      <c r="W51" s="52">
        <v>652877.44654999999</v>
      </c>
      <c r="X51" s="52">
        <v>768619.51870000002</v>
      </c>
      <c r="Y51" s="44">
        <v>0.84941564801039704</v>
      </c>
      <c r="Z51" s="63"/>
      <c r="AA51" s="45">
        <v>0.83</v>
      </c>
      <c r="AB51" s="23">
        <v>0.13274690123950419</v>
      </c>
      <c r="AC51" s="82" t="s">
        <v>137</v>
      </c>
      <c r="AD51" s="53">
        <v>45656</v>
      </c>
    </row>
    <row r="52" spans="1:30" s="5" customFormat="1" ht="15" customHeight="1" x14ac:dyDescent="0.3">
      <c r="A52" s="18"/>
      <c r="B52" s="20" t="s">
        <v>155</v>
      </c>
      <c r="C52" s="19" t="s">
        <v>302</v>
      </c>
      <c r="D52" s="19" t="s">
        <v>171</v>
      </c>
      <c r="E52" s="19" t="s">
        <v>194</v>
      </c>
      <c r="F52" s="19" t="s">
        <v>188</v>
      </c>
      <c r="G52" s="19" t="s">
        <v>303</v>
      </c>
      <c r="H52" s="21">
        <v>6.9999999999999993E-3</v>
      </c>
      <c r="I52" s="63"/>
      <c r="J52" s="22">
        <v>101.38</v>
      </c>
      <c r="K52" s="63"/>
      <c r="L52" s="23">
        <v>6.9678627667999996E-2</v>
      </c>
      <c r="M52" s="23">
        <v>4.0987769698E-3</v>
      </c>
      <c r="N52" s="23">
        <v>6.2531017374999999E-3</v>
      </c>
      <c r="O52" s="23">
        <v>-6.5603655856999996E-2</v>
      </c>
      <c r="P52" s="49"/>
      <c r="Q52" s="21">
        <v>8.4283771057999998E-3</v>
      </c>
      <c r="R52" s="21">
        <v>7.643148692E-2</v>
      </c>
      <c r="S52" s="49"/>
      <c r="T52" s="52">
        <v>2044.3351662</v>
      </c>
      <c r="U52" s="54">
        <v>9.4900000000000002E-3</v>
      </c>
      <c r="V52" s="63"/>
      <c r="W52" s="52">
        <v>1239535.2424999999</v>
      </c>
      <c r="X52" s="52">
        <v>1279322.1941</v>
      </c>
      <c r="Y52" s="44">
        <v>0.96889997548429152</v>
      </c>
      <c r="Z52" s="63"/>
      <c r="AA52" s="45">
        <v>0.80549999999999999</v>
      </c>
      <c r="AB52" s="23">
        <v>9.5344249358847902E-2</v>
      </c>
      <c r="AC52" s="82" t="s">
        <v>142</v>
      </c>
      <c r="AD52" s="53">
        <v>45642</v>
      </c>
    </row>
    <row r="53" spans="1:30" s="5" customFormat="1" ht="15" customHeight="1" x14ac:dyDescent="0.3">
      <c r="A53" s="18"/>
      <c r="B53" s="20" t="s">
        <v>70</v>
      </c>
      <c r="C53" s="19" t="s">
        <v>244</v>
      </c>
      <c r="D53" s="19" t="s">
        <v>204</v>
      </c>
      <c r="E53" s="19" t="s">
        <v>175</v>
      </c>
      <c r="F53" s="19" t="s">
        <v>200</v>
      </c>
      <c r="G53" s="19" t="s">
        <v>200</v>
      </c>
      <c r="H53" s="21">
        <v>6.0000000000000001E-3</v>
      </c>
      <c r="I53" s="63"/>
      <c r="J53" s="22">
        <v>838.01</v>
      </c>
      <c r="K53" s="63"/>
      <c r="L53" s="23">
        <v>1.9670195389999999E-2</v>
      </c>
      <c r="M53" s="23">
        <v>-1.0379912658999998E-2</v>
      </c>
      <c r="N53" s="23">
        <v>9.6627670208999997E-3</v>
      </c>
      <c r="O53" s="23">
        <v>4.4829181287999995E-2</v>
      </c>
      <c r="P53" s="49"/>
      <c r="Q53" s="21">
        <v>5.4459639356000001E-3</v>
      </c>
      <c r="R53" s="21">
        <v>6.5497076022999992E-2</v>
      </c>
      <c r="S53" s="49"/>
      <c r="T53" s="52">
        <v>158.54593767</v>
      </c>
      <c r="U53" s="54" t="s">
        <v>462</v>
      </c>
      <c r="V53" s="63"/>
      <c r="W53" s="52">
        <v>510306.18949999998</v>
      </c>
      <c r="X53" s="52">
        <v>561401.15625999996</v>
      </c>
      <c r="Y53" s="44">
        <v>0.90898670907557499</v>
      </c>
      <c r="Z53" s="63"/>
      <c r="AA53" s="45">
        <v>4.5</v>
      </c>
      <c r="AB53" s="23">
        <v>6.4438371857137744E-2</v>
      </c>
      <c r="AC53" s="82" t="s">
        <v>138</v>
      </c>
      <c r="AD53" s="53">
        <v>45656</v>
      </c>
    </row>
    <row r="54" spans="1:30" s="5" customFormat="1" ht="15" customHeight="1" x14ac:dyDescent="0.3">
      <c r="A54" s="18"/>
      <c r="B54" s="20" t="s">
        <v>521</v>
      </c>
      <c r="C54" s="19" t="s">
        <v>523</v>
      </c>
      <c r="D54" s="19" t="s">
        <v>204</v>
      </c>
      <c r="E54" s="19" t="s">
        <v>254</v>
      </c>
      <c r="F54" s="19" t="s">
        <v>200</v>
      </c>
      <c r="G54" s="19" t="s">
        <v>524</v>
      </c>
      <c r="H54" s="21">
        <v>8.3999999999999995E-3</v>
      </c>
      <c r="I54" s="63"/>
      <c r="J54" s="22">
        <v>62</v>
      </c>
      <c r="K54" s="63"/>
      <c r="L54" s="23">
        <v>7.3045601348000005E-2</v>
      </c>
      <c r="M54" s="23">
        <v>-0.29244354889000002</v>
      </c>
      <c r="N54" s="23">
        <v>-9.9099099098999999E-2</v>
      </c>
      <c r="O54" s="23">
        <v>-0.29660269974999998</v>
      </c>
      <c r="P54" s="49"/>
      <c r="Q54" s="21">
        <v>1.0634648371E-2</v>
      </c>
      <c r="R54" s="21">
        <v>9.7229322155000006E-2</v>
      </c>
      <c r="S54" s="49"/>
      <c r="T54" s="52">
        <v>1772.0363970000001</v>
      </c>
      <c r="U54" s="54">
        <v>3.6800000000000001E-3</v>
      </c>
      <c r="V54" s="63"/>
      <c r="W54" s="52">
        <v>479823.70400000003</v>
      </c>
      <c r="X54" s="52">
        <v>767602.73733000003</v>
      </c>
      <c r="Y54" s="44">
        <v>0.62509378961961548</v>
      </c>
      <c r="Z54" s="63"/>
      <c r="AA54" s="45">
        <v>0.62</v>
      </c>
      <c r="AB54" s="23">
        <v>0.12</v>
      </c>
      <c r="AC54" s="82" t="s">
        <v>137</v>
      </c>
      <c r="AD54" s="53">
        <v>45656</v>
      </c>
    </row>
    <row r="55" spans="1:30" s="5" customFormat="1" ht="15" customHeight="1" x14ac:dyDescent="0.3">
      <c r="A55" s="18"/>
      <c r="B55" s="20" t="s">
        <v>345</v>
      </c>
      <c r="C55" s="19" t="s">
        <v>353</v>
      </c>
      <c r="D55" s="19" t="s">
        <v>171</v>
      </c>
      <c r="E55" s="19" t="s">
        <v>254</v>
      </c>
      <c r="F55" s="19" t="s">
        <v>189</v>
      </c>
      <c r="G55" s="19" t="s">
        <v>321</v>
      </c>
      <c r="H55" s="21">
        <v>7.3000000000000001E-3</v>
      </c>
      <c r="I55" s="63"/>
      <c r="J55" s="22">
        <v>47.52</v>
      </c>
      <c r="K55" s="63"/>
      <c r="L55" s="23">
        <v>0.20138732533999998</v>
      </c>
      <c r="M55" s="23">
        <v>-0.14130906036000002</v>
      </c>
      <c r="N55" s="23">
        <v>-1.8384631274000002E-2</v>
      </c>
      <c r="O55" s="23">
        <v>-0.20979121630000003</v>
      </c>
      <c r="P55" s="49"/>
      <c r="Q55" s="21">
        <v>1.4242878561E-2</v>
      </c>
      <c r="R55" s="21">
        <v>0.10289769367</v>
      </c>
      <c r="S55" s="49"/>
      <c r="T55" s="52">
        <v>544.15467117000003</v>
      </c>
      <c r="U55" s="54">
        <v>1.8400000000000001E-3</v>
      </c>
      <c r="V55" s="63"/>
      <c r="W55" s="52">
        <v>237197.7432</v>
      </c>
      <c r="X55" s="52">
        <v>491557.68728000001</v>
      </c>
      <c r="Y55" s="44">
        <v>0.48254304497304695</v>
      </c>
      <c r="Z55" s="63"/>
      <c r="AA55" s="45">
        <v>0.56999999999999995</v>
      </c>
      <c r="AB55" s="23">
        <v>0.14393939393939392</v>
      </c>
      <c r="AC55" s="82" t="s">
        <v>148</v>
      </c>
      <c r="AD55" s="53">
        <v>45656</v>
      </c>
    </row>
    <row r="56" spans="1:30" s="5" customFormat="1" ht="15" customHeight="1" x14ac:dyDescent="0.3">
      <c r="A56" s="18"/>
      <c r="B56" s="20" t="s">
        <v>346</v>
      </c>
      <c r="C56" s="19" t="s">
        <v>365</v>
      </c>
      <c r="D56" s="19" t="s">
        <v>171</v>
      </c>
      <c r="E56" s="19" t="s">
        <v>366</v>
      </c>
      <c r="F56" s="19" t="s">
        <v>187</v>
      </c>
      <c r="G56" s="19" t="s">
        <v>236</v>
      </c>
      <c r="H56" s="21">
        <v>0.01</v>
      </c>
      <c r="I56" s="63"/>
      <c r="J56" s="22">
        <v>97.15</v>
      </c>
      <c r="K56" s="63"/>
      <c r="L56" s="23">
        <v>5.2294549932000001E-2</v>
      </c>
      <c r="M56" s="23">
        <v>-1.6380610295999999E-2</v>
      </c>
      <c r="N56" s="23">
        <v>-3.2755874152999999E-2</v>
      </c>
      <c r="O56" s="23">
        <v>-1.8651619426E-2</v>
      </c>
      <c r="P56" s="49"/>
      <c r="Q56" s="21">
        <v>2.6421475375E-2</v>
      </c>
      <c r="R56" s="21">
        <v>0.11351447979</v>
      </c>
      <c r="S56" s="49"/>
      <c r="T56" s="52">
        <v>6472.4386332000004</v>
      </c>
      <c r="U56" s="54">
        <v>1.521E-2</v>
      </c>
      <c r="V56" s="63"/>
      <c r="W56" s="52">
        <v>1946454.9454999999</v>
      </c>
      <c r="X56" s="52">
        <v>2097705.4808</v>
      </c>
      <c r="Y56" s="44">
        <v>0.92789715396924177</v>
      </c>
      <c r="Z56" s="63"/>
      <c r="AA56" s="45">
        <v>2.5</v>
      </c>
      <c r="AB56" s="23">
        <v>0.30880082346886256</v>
      </c>
      <c r="AC56" s="82" t="s">
        <v>137</v>
      </c>
      <c r="AD56" s="53">
        <v>45656</v>
      </c>
    </row>
    <row r="57" spans="1:30" s="5" customFormat="1" ht="15" customHeight="1" x14ac:dyDescent="0.3">
      <c r="A57" s="18"/>
      <c r="B57" s="20" t="s">
        <v>158</v>
      </c>
      <c r="C57" s="19" t="s">
        <v>306</v>
      </c>
      <c r="D57" s="19" t="s">
        <v>171</v>
      </c>
      <c r="E57" s="19" t="s">
        <v>202</v>
      </c>
      <c r="F57" s="19" t="s">
        <v>307</v>
      </c>
      <c r="G57" s="19" t="s">
        <v>307</v>
      </c>
      <c r="H57" s="21">
        <v>5.0000000000000001E-3</v>
      </c>
      <c r="I57" s="63"/>
      <c r="J57" s="22">
        <v>80</v>
      </c>
      <c r="K57" s="63"/>
      <c r="L57" s="23">
        <v>1.5487987244000001E-2</v>
      </c>
      <c r="M57" s="23">
        <v>-8.8818216475000003E-2</v>
      </c>
      <c r="N57" s="23">
        <v>-6.9875595860999992E-2</v>
      </c>
      <c r="O57" s="23">
        <v>-0.15755016635999999</v>
      </c>
      <c r="P57" s="49"/>
      <c r="Q57" s="21">
        <v>1.1927181419E-2</v>
      </c>
      <c r="R57" s="21">
        <v>9.8901098901000004E-2</v>
      </c>
      <c r="S57" s="49"/>
      <c r="T57" s="52">
        <v>506.66064399999999</v>
      </c>
      <c r="U57" s="54">
        <v>2.31E-3</v>
      </c>
      <c r="V57" s="63"/>
      <c r="W57" s="52">
        <v>297523.03999999998</v>
      </c>
      <c r="X57" s="52">
        <v>350536.1323</v>
      </c>
      <c r="Y57" s="44">
        <v>0.84876568371950389</v>
      </c>
      <c r="Z57" s="63"/>
      <c r="AA57" s="45">
        <v>0.95</v>
      </c>
      <c r="AB57" s="23">
        <v>0.14249999999999999</v>
      </c>
      <c r="AC57" s="82" t="s">
        <v>141</v>
      </c>
      <c r="AD57" s="53">
        <v>45656</v>
      </c>
    </row>
    <row r="58" spans="1:30" s="5" customFormat="1" ht="15" customHeight="1" x14ac:dyDescent="0.3">
      <c r="A58" s="18"/>
      <c r="B58" s="20" t="s">
        <v>180</v>
      </c>
      <c r="C58" s="19" t="s">
        <v>222</v>
      </c>
      <c r="D58" s="19" t="s">
        <v>171</v>
      </c>
      <c r="E58" s="19" t="s">
        <v>194</v>
      </c>
      <c r="F58" s="19" t="s">
        <v>188</v>
      </c>
      <c r="G58" s="19" t="s">
        <v>185</v>
      </c>
      <c r="H58" s="21">
        <v>7.4999999999999997E-3</v>
      </c>
      <c r="I58" s="63"/>
      <c r="J58" s="22">
        <v>42.44</v>
      </c>
      <c r="K58" s="63"/>
      <c r="L58" s="23">
        <v>-7.3833517043999999E-3</v>
      </c>
      <c r="M58" s="23">
        <v>-3.2195168413999997E-2</v>
      </c>
      <c r="N58" s="23">
        <v>2.5961937425999998E-3</v>
      </c>
      <c r="O58" s="23">
        <v>-4.7230704290000002E-2</v>
      </c>
      <c r="P58" s="49"/>
      <c r="Q58" s="21">
        <v>1.0185185185000001E-2</v>
      </c>
      <c r="R58" s="21">
        <v>0.1058517034</v>
      </c>
      <c r="S58" s="49"/>
      <c r="T58" s="52">
        <v>585.91809350000005</v>
      </c>
      <c r="U58" s="54" t="s">
        <v>462</v>
      </c>
      <c r="V58" s="63"/>
      <c r="W58" s="52">
        <v>213897.60000000001</v>
      </c>
      <c r="X58" s="52">
        <v>304968.02984999999</v>
      </c>
      <c r="Y58" s="44">
        <v>0.70137712502260185</v>
      </c>
      <c r="Z58" s="63"/>
      <c r="AA58" s="45">
        <v>0.44</v>
      </c>
      <c r="AB58" s="23">
        <v>0.12441093308199813</v>
      </c>
      <c r="AC58" s="82" t="s">
        <v>148</v>
      </c>
      <c r="AD58" s="53">
        <v>45659</v>
      </c>
    </row>
    <row r="59" spans="1:30" s="5" customFormat="1" ht="15" customHeight="1" x14ac:dyDescent="0.3">
      <c r="A59" s="18"/>
      <c r="B59" s="20" t="s">
        <v>78</v>
      </c>
      <c r="C59" s="19" t="s">
        <v>258</v>
      </c>
      <c r="D59" s="19" t="s">
        <v>204</v>
      </c>
      <c r="E59" s="19" t="s">
        <v>259</v>
      </c>
      <c r="F59" s="19" t="s">
        <v>188</v>
      </c>
      <c r="G59" s="19" t="s">
        <v>192</v>
      </c>
      <c r="H59" s="21">
        <v>3.0000000000000001E-3</v>
      </c>
      <c r="I59" s="63"/>
      <c r="J59" s="22">
        <v>106.05</v>
      </c>
      <c r="K59" s="63"/>
      <c r="L59" s="23">
        <v>2.6601521695000002E-3</v>
      </c>
      <c r="M59" s="23">
        <v>-2.2381911913999998E-2</v>
      </c>
      <c r="N59" s="23">
        <v>-3.5909090908999998E-2</v>
      </c>
      <c r="O59" s="23">
        <v>-3.7607249287000002E-3</v>
      </c>
      <c r="P59" s="49"/>
      <c r="Q59" s="21">
        <v>7.9737335835000003E-3</v>
      </c>
      <c r="R59" s="21">
        <v>8.7466711791999996E-2</v>
      </c>
      <c r="S59" s="49"/>
      <c r="T59" s="52">
        <v>361.17799000000002</v>
      </c>
      <c r="U59" s="54" t="s">
        <v>462</v>
      </c>
      <c r="V59" s="63"/>
      <c r="W59" s="52">
        <v>368418.76049999997</v>
      </c>
      <c r="X59" s="52">
        <v>427002.60256000003</v>
      </c>
      <c r="Y59" s="44">
        <v>0.86280214287038637</v>
      </c>
      <c r="Z59" s="63"/>
      <c r="AA59" s="45">
        <v>0.85</v>
      </c>
      <c r="AB59" s="23">
        <v>9.6181046676096171E-2</v>
      </c>
      <c r="AC59" s="82" t="s">
        <v>142</v>
      </c>
      <c r="AD59" s="53">
        <v>45642</v>
      </c>
    </row>
    <row r="60" spans="1:30" s="5" customFormat="1" ht="15" customHeight="1" x14ac:dyDescent="0.3">
      <c r="A60" s="18"/>
      <c r="B60" s="20" t="s">
        <v>165</v>
      </c>
      <c r="C60" s="19" t="s">
        <v>316</v>
      </c>
      <c r="D60" s="19" t="s">
        <v>171</v>
      </c>
      <c r="E60" s="19" t="s">
        <v>225</v>
      </c>
      <c r="F60" s="19" t="s">
        <v>188</v>
      </c>
      <c r="G60" s="19" t="s">
        <v>317</v>
      </c>
      <c r="H60" s="21">
        <v>0.01</v>
      </c>
      <c r="I60" s="63"/>
      <c r="J60" s="22">
        <v>9.42</v>
      </c>
      <c r="K60" s="63"/>
      <c r="L60" s="23">
        <v>8.4020213656999992E-2</v>
      </c>
      <c r="M60" s="23">
        <v>-1.1263640981E-2</v>
      </c>
      <c r="N60" s="23">
        <v>1.3993541442999999E-2</v>
      </c>
      <c r="O60" s="23">
        <v>8.9872724639000007E-2</v>
      </c>
      <c r="P60" s="49"/>
      <c r="Q60" s="21">
        <v>1.2500000000000001E-2</v>
      </c>
      <c r="R60" s="21">
        <v>0.12841253790999999</v>
      </c>
      <c r="S60" s="49"/>
      <c r="T60" s="52">
        <v>6016.3929509999998</v>
      </c>
      <c r="U60" s="54">
        <v>1.0549999999999999E-2</v>
      </c>
      <c r="V60" s="63"/>
      <c r="W60" s="52">
        <v>1376274.1235</v>
      </c>
      <c r="X60" s="52">
        <v>1421421.2175</v>
      </c>
      <c r="Y60" s="44">
        <v>0.96823806100249099</v>
      </c>
      <c r="Z60" s="63"/>
      <c r="AA60" s="45">
        <v>0.11</v>
      </c>
      <c r="AB60" s="23">
        <v>0.14012738853503184</v>
      </c>
      <c r="AC60" s="82" t="s">
        <v>168</v>
      </c>
      <c r="AD60" s="53">
        <v>45637</v>
      </c>
    </row>
    <row r="61" spans="1:30" s="5" customFormat="1" ht="15" customHeight="1" x14ac:dyDescent="0.3">
      <c r="A61" s="18"/>
      <c r="B61" s="20" t="s">
        <v>92</v>
      </c>
      <c r="C61" s="19" t="s">
        <v>283</v>
      </c>
      <c r="D61" s="19" t="s">
        <v>171</v>
      </c>
      <c r="E61" s="19" t="s">
        <v>225</v>
      </c>
      <c r="F61" s="19" t="s">
        <v>276</v>
      </c>
      <c r="G61" s="19" t="s">
        <v>284</v>
      </c>
      <c r="H61" s="21">
        <v>0.01</v>
      </c>
      <c r="I61" s="63"/>
      <c r="J61" s="22">
        <v>59.78</v>
      </c>
      <c r="K61" s="63"/>
      <c r="L61" s="23">
        <v>2.1478497363000001E-2</v>
      </c>
      <c r="M61" s="23">
        <v>-6.2142523511000006E-3</v>
      </c>
      <c r="N61" s="23">
        <v>1.7531914892999999E-2</v>
      </c>
      <c r="O61" s="23">
        <v>-9.0132787576999995E-2</v>
      </c>
      <c r="P61" s="49"/>
      <c r="Q61" s="21">
        <v>1.3153456997999999E-2</v>
      </c>
      <c r="R61" s="21">
        <v>0.12329130723000001</v>
      </c>
      <c r="S61" s="49"/>
      <c r="T61" s="52">
        <v>502.93778500000002</v>
      </c>
      <c r="U61" s="54">
        <v>2.7900000000000004E-3</v>
      </c>
      <c r="V61" s="63"/>
      <c r="W61" s="52">
        <v>374095.64794</v>
      </c>
      <c r="X61" s="52">
        <v>539905.14515999996</v>
      </c>
      <c r="Y61" s="44">
        <v>0.69289142971426476</v>
      </c>
      <c r="Z61" s="63"/>
      <c r="AA61" s="45">
        <v>0.78</v>
      </c>
      <c r="AB61" s="23">
        <v>0.15657410505185679</v>
      </c>
      <c r="AC61" s="82" t="s">
        <v>138</v>
      </c>
      <c r="AD61" s="53">
        <v>45656</v>
      </c>
    </row>
    <row r="62" spans="1:30" s="5" customFormat="1" ht="15" customHeight="1" x14ac:dyDescent="0.3">
      <c r="A62" s="18"/>
      <c r="B62" s="20" t="s">
        <v>181</v>
      </c>
      <c r="C62" s="19" t="s">
        <v>223</v>
      </c>
      <c r="D62" s="19" t="s">
        <v>171</v>
      </c>
      <c r="E62" s="19" t="s">
        <v>191</v>
      </c>
      <c r="F62" s="19" t="s">
        <v>189</v>
      </c>
      <c r="G62" s="19" t="s">
        <v>186</v>
      </c>
      <c r="H62" s="21">
        <v>9.4999999999999998E-3</v>
      </c>
      <c r="I62" s="63"/>
      <c r="J62" s="22">
        <v>12.75</v>
      </c>
      <c r="K62" s="63"/>
      <c r="L62" s="23">
        <v>-0.11474476664000001</v>
      </c>
      <c r="M62" s="23">
        <v>-0.17317018541999998</v>
      </c>
      <c r="N62" s="23">
        <v>-2.1488871833999997E-2</v>
      </c>
      <c r="O62" s="23">
        <v>-0.39160045040999997</v>
      </c>
      <c r="P62" s="49"/>
      <c r="Q62" s="21">
        <v>4.8342541436999995E-3</v>
      </c>
      <c r="R62" s="21">
        <v>3.8251366119999998E-2</v>
      </c>
      <c r="S62" s="49"/>
      <c r="T62" s="52">
        <v>128.60323450000001</v>
      </c>
      <c r="U62" s="54" t="s">
        <v>462</v>
      </c>
      <c r="V62" s="63"/>
      <c r="W62" s="52">
        <v>93281.180250000005</v>
      </c>
      <c r="X62" s="52">
        <v>450834.33074</v>
      </c>
      <c r="Y62" s="44">
        <v>0.2069078903039353</v>
      </c>
      <c r="Z62" s="63"/>
      <c r="AA62" s="45">
        <v>7.0000000000000007E-2</v>
      </c>
      <c r="AB62" s="23">
        <v>6.5882352941176475E-2</v>
      </c>
      <c r="AC62" s="82" t="s">
        <v>137</v>
      </c>
      <c r="AD62" s="53">
        <v>45656</v>
      </c>
    </row>
    <row r="63" spans="1:30" s="5" customFormat="1" ht="15" customHeight="1" x14ac:dyDescent="0.3">
      <c r="A63" s="18"/>
      <c r="B63" s="20" t="s">
        <v>77</v>
      </c>
      <c r="C63" s="19" t="s">
        <v>257</v>
      </c>
      <c r="D63" s="19" t="s">
        <v>204</v>
      </c>
      <c r="E63" s="19" t="s">
        <v>254</v>
      </c>
      <c r="F63" s="19" t="s">
        <v>235</v>
      </c>
      <c r="G63" s="19" t="s">
        <v>235</v>
      </c>
      <c r="H63" s="21">
        <v>3.5999999999999999E-3</v>
      </c>
      <c r="I63" s="63"/>
      <c r="J63" s="22">
        <v>492.76</v>
      </c>
      <c r="K63" s="63"/>
      <c r="L63" s="23">
        <v>1.0564296863E-2</v>
      </c>
      <c r="M63" s="23">
        <v>1.3220005244999999E-2</v>
      </c>
      <c r="N63" s="23">
        <v>8.2046035805E-3</v>
      </c>
      <c r="O63" s="23">
        <v>3.7038149229999998E-2</v>
      </c>
      <c r="P63" s="49"/>
      <c r="Q63" s="21">
        <v>7.6320341915000001E-3</v>
      </c>
      <c r="R63" s="21">
        <v>8.3075435202999995E-2</v>
      </c>
      <c r="S63" s="49"/>
      <c r="T63" s="52">
        <v>277.59656082999999</v>
      </c>
      <c r="U63" s="54" t="s">
        <v>462</v>
      </c>
      <c r="V63" s="63"/>
      <c r="W63" s="52">
        <v>337540.6</v>
      </c>
      <c r="X63" s="52">
        <v>323534.67544000002</v>
      </c>
      <c r="Y63" s="44">
        <v>1.0432903352351712</v>
      </c>
      <c r="Z63" s="63"/>
      <c r="AA63" s="45">
        <v>3.75</v>
      </c>
      <c r="AB63" s="23">
        <v>9.1322347593148792E-2</v>
      </c>
      <c r="AC63" s="82" t="s">
        <v>147</v>
      </c>
      <c r="AD63" s="53">
        <v>45656</v>
      </c>
    </row>
    <row r="64" spans="1:30" s="5" customFormat="1" ht="15" customHeight="1" x14ac:dyDescent="0.3">
      <c r="A64" s="18"/>
      <c r="B64" s="20" t="s">
        <v>80</v>
      </c>
      <c r="C64" s="19" t="s">
        <v>261</v>
      </c>
      <c r="D64" s="19" t="s">
        <v>171</v>
      </c>
      <c r="E64" s="19" t="s">
        <v>202</v>
      </c>
      <c r="F64" s="19" t="s">
        <v>216</v>
      </c>
      <c r="G64" s="19" t="s">
        <v>217</v>
      </c>
      <c r="H64" s="21">
        <v>4.0000000000000001E-3</v>
      </c>
      <c r="I64" s="63"/>
      <c r="J64" s="22">
        <v>55.15</v>
      </c>
      <c r="K64" s="63"/>
      <c r="L64" s="23">
        <v>2.2886099426999998E-2</v>
      </c>
      <c r="M64" s="23">
        <v>-0.11174859462</v>
      </c>
      <c r="N64" s="23">
        <v>-4.5126353789E-3</v>
      </c>
      <c r="O64" s="23">
        <v>-0.16809459310000002</v>
      </c>
      <c r="P64" s="49"/>
      <c r="Q64" s="21">
        <v>1.1009174312000001E-2</v>
      </c>
      <c r="R64" s="21">
        <v>9.9756690997999997E-2</v>
      </c>
      <c r="S64" s="49"/>
      <c r="T64" s="52">
        <v>349.90460050000002</v>
      </c>
      <c r="U64" s="54">
        <v>1.92E-3</v>
      </c>
      <c r="V64" s="63"/>
      <c r="W64" s="52">
        <v>247751.7789</v>
      </c>
      <c r="X64" s="52">
        <v>308030.99803999998</v>
      </c>
      <c r="Y64" s="44">
        <v>0.80430794457844701</v>
      </c>
      <c r="Z64" s="63"/>
      <c r="AA64" s="45">
        <v>0.6</v>
      </c>
      <c r="AB64" s="23">
        <v>0.13055303717135086</v>
      </c>
      <c r="AC64" s="82" t="s">
        <v>137</v>
      </c>
      <c r="AD64" s="53">
        <v>45656</v>
      </c>
    </row>
    <row r="65" spans="1:30" s="5" customFormat="1" ht="15" customHeight="1" x14ac:dyDescent="0.3">
      <c r="A65" s="18"/>
      <c r="B65" s="20" t="s">
        <v>169</v>
      </c>
      <c r="C65" s="19" t="s">
        <v>220</v>
      </c>
      <c r="D65" s="19" t="s">
        <v>204</v>
      </c>
      <c r="E65" s="19" t="s">
        <v>191</v>
      </c>
      <c r="F65" s="19" t="s">
        <v>198</v>
      </c>
      <c r="G65" s="19" t="s">
        <v>198</v>
      </c>
      <c r="H65" s="21">
        <v>6.3E-3</v>
      </c>
      <c r="I65" s="63"/>
      <c r="J65" s="22">
        <v>123.5</v>
      </c>
      <c r="K65" s="63"/>
      <c r="L65" s="23">
        <v>1.3125512714E-2</v>
      </c>
      <c r="M65" s="23">
        <v>6.9555819005000005E-2</v>
      </c>
      <c r="N65" s="23">
        <v>-3.4099796651999997E-2</v>
      </c>
      <c r="O65" s="23">
        <v>0.17132247233</v>
      </c>
      <c r="P65" s="49"/>
      <c r="Q65" s="21">
        <v>0</v>
      </c>
      <c r="R65" s="21">
        <v>0.51008344923000004</v>
      </c>
      <c r="S65" s="49"/>
      <c r="T65" s="52">
        <v>744.67901516999996</v>
      </c>
      <c r="U65" s="54">
        <v>1.66E-3</v>
      </c>
      <c r="V65" s="63"/>
      <c r="W65" s="52">
        <v>216502.53950000001</v>
      </c>
      <c r="X65" s="52">
        <v>272797.07085000002</v>
      </c>
      <c r="Y65" s="44">
        <v>0.79363953148546063</v>
      </c>
      <c r="Z65" s="63"/>
      <c r="AA65" s="45">
        <v>0</v>
      </c>
      <c r="AB65" s="23">
        <v>0</v>
      </c>
      <c r="AC65" s="82" t="s">
        <v>137</v>
      </c>
      <c r="AD65" s="53">
        <v>45596</v>
      </c>
    </row>
    <row r="66" spans="1:30" s="5" customFormat="1" ht="15" customHeight="1" x14ac:dyDescent="0.3">
      <c r="A66" s="18"/>
      <c r="B66" s="20" t="s">
        <v>342</v>
      </c>
      <c r="C66" s="19" t="s">
        <v>370</v>
      </c>
      <c r="D66" s="19" t="s">
        <v>171</v>
      </c>
      <c r="E66" s="19" t="s">
        <v>225</v>
      </c>
      <c r="F66" s="19" t="s">
        <v>187</v>
      </c>
      <c r="G66" s="19" t="s">
        <v>352</v>
      </c>
      <c r="H66" s="21">
        <v>8.9999999999999993E-3</v>
      </c>
      <c r="I66" s="63"/>
      <c r="J66" s="22">
        <v>81.849999999999994</v>
      </c>
      <c r="K66" s="63"/>
      <c r="L66" s="23">
        <v>8.7951808197000006E-2</v>
      </c>
      <c r="M66" s="23">
        <v>-1.5569732642000001E-2</v>
      </c>
      <c r="N66" s="23">
        <v>-1.307228828E-2</v>
      </c>
      <c r="O66" s="23">
        <v>1.6289717695999999E-3</v>
      </c>
      <c r="P66" s="49"/>
      <c r="Q66" s="21">
        <v>1.3779527559000001E-2</v>
      </c>
      <c r="R66" s="21">
        <v>0.12276159654</v>
      </c>
      <c r="S66" s="49"/>
      <c r="T66" s="52">
        <v>2457.8826272000001</v>
      </c>
      <c r="U66" s="54">
        <v>6.9099999999999995E-3</v>
      </c>
      <c r="V66" s="63"/>
      <c r="W66" s="52">
        <v>901187.1618</v>
      </c>
      <c r="X66" s="52">
        <v>1014356.7587</v>
      </c>
      <c r="Y66" s="44">
        <v>0.88843215571902123</v>
      </c>
      <c r="Z66" s="63"/>
      <c r="AA66" s="45">
        <v>1.05</v>
      </c>
      <c r="AB66" s="23">
        <v>0.15394013439218085</v>
      </c>
      <c r="AC66" s="82" t="s">
        <v>145</v>
      </c>
      <c r="AD66" s="53">
        <v>45666</v>
      </c>
    </row>
    <row r="67" spans="1:30" s="5" customFormat="1" ht="15" customHeight="1" x14ac:dyDescent="0.3">
      <c r="A67" s="18"/>
      <c r="B67" s="20" t="s">
        <v>154</v>
      </c>
      <c r="C67" s="19" t="s">
        <v>322</v>
      </c>
      <c r="D67" s="19" t="s">
        <v>171</v>
      </c>
      <c r="E67" s="19" t="s">
        <v>194</v>
      </c>
      <c r="F67" s="19" t="s">
        <v>305</v>
      </c>
      <c r="G67" s="19" t="s">
        <v>323</v>
      </c>
      <c r="H67" s="21">
        <v>0.02</v>
      </c>
      <c r="I67" s="63"/>
      <c r="J67" s="22">
        <v>89.12</v>
      </c>
      <c r="K67" s="63"/>
      <c r="L67" s="23">
        <v>6.6909944974999996E-2</v>
      </c>
      <c r="M67" s="23">
        <v>-5.4373416902000003E-2</v>
      </c>
      <c r="N67" s="23">
        <v>-3.3405639914000002E-2</v>
      </c>
      <c r="O67" s="23">
        <v>5.8518606138000001E-2</v>
      </c>
      <c r="P67" s="49"/>
      <c r="Q67" s="21">
        <v>1.3947990544E-2</v>
      </c>
      <c r="R67" s="21">
        <v>0.14745308310999999</v>
      </c>
      <c r="S67" s="49"/>
      <c r="T67" s="52">
        <v>1227.9357047999999</v>
      </c>
      <c r="U67" s="54">
        <v>3.5999999999999999E-3</v>
      </c>
      <c r="V67" s="63"/>
      <c r="W67" s="52">
        <v>464528.64240000001</v>
      </c>
      <c r="X67" s="52">
        <v>554001.07576000004</v>
      </c>
      <c r="Y67" s="44">
        <v>0.83849772631351249</v>
      </c>
      <c r="Z67" s="63"/>
      <c r="AA67" s="45">
        <v>1.18</v>
      </c>
      <c r="AB67" s="23">
        <v>0.15888689407540393</v>
      </c>
      <c r="AC67" s="82" t="s">
        <v>137</v>
      </c>
      <c r="AD67" s="53">
        <v>45656</v>
      </c>
    </row>
    <row r="68" spans="1:30" s="5" customFormat="1" ht="15" customHeight="1" x14ac:dyDescent="0.3">
      <c r="A68" s="18"/>
      <c r="B68" s="20" t="s">
        <v>82</v>
      </c>
      <c r="C68" s="19" t="s">
        <v>264</v>
      </c>
      <c r="D68" s="19" t="s">
        <v>204</v>
      </c>
      <c r="E68" s="19" t="s">
        <v>265</v>
      </c>
      <c r="F68" s="19" t="s">
        <v>188</v>
      </c>
      <c r="G68" s="19" t="s">
        <v>192</v>
      </c>
      <c r="H68" s="21">
        <v>0.02</v>
      </c>
      <c r="I68" s="63"/>
      <c r="J68" s="22">
        <v>150.35</v>
      </c>
      <c r="K68" s="63"/>
      <c r="L68" s="23">
        <v>-1.9847702114000002E-2</v>
      </c>
      <c r="M68" s="23">
        <v>-0.13948238031000001</v>
      </c>
      <c r="N68" s="23">
        <v>8.7219054003E-3</v>
      </c>
      <c r="O68" s="23">
        <v>-0.13872004635999999</v>
      </c>
      <c r="P68" s="49"/>
      <c r="Q68" s="21">
        <v>1.0064516129000001E-2</v>
      </c>
      <c r="R68" s="21">
        <v>9.6629886716000007E-2</v>
      </c>
      <c r="S68" s="49"/>
      <c r="T68" s="52">
        <v>204.81411183</v>
      </c>
      <c r="U68" s="54" t="s">
        <v>462</v>
      </c>
      <c r="V68" s="63"/>
      <c r="W68" s="52">
        <v>194445.55009999999</v>
      </c>
      <c r="X68" s="52">
        <v>266186.04437999998</v>
      </c>
      <c r="Y68" s="44">
        <v>0.73048739483282155</v>
      </c>
      <c r="Z68" s="63"/>
      <c r="AA68" s="45">
        <v>1.56</v>
      </c>
      <c r="AB68" s="23">
        <v>0.12450947788493515</v>
      </c>
      <c r="AC68" s="82" t="s">
        <v>139</v>
      </c>
      <c r="AD68" s="53">
        <v>45656</v>
      </c>
    </row>
    <row r="69" spans="1:30" s="5" customFormat="1" ht="15" customHeight="1" x14ac:dyDescent="0.3">
      <c r="A69" s="18"/>
      <c r="B69" s="20" t="s">
        <v>341</v>
      </c>
      <c r="C69" s="19" t="s">
        <v>349</v>
      </c>
      <c r="D69" s="19" t="s">
        <v>171</v>
      </c>
      <c r="E69" s="19" t="s">
        <v>191</v>
      </c>
      <c r="F69" s="19" t="s">
        <v>187</v>
      </c>
      <c r="G69" s="19" t="s">
        <v>350</v>
      </c>
      <c r="H69" s="21">
        <v>0.01</v>
      </c>
      <c r="I69" s="63"/>
      <c r="J69" s="22">
        <v>76.459999999999994</v>
      </c>
      <c r="K69" s="63"/>
      <c r="L69" s="23">
        <v>5.3199825881000001E-2</v>
      </c>
      <c r="M69" s="23">
        <v>-7.2142007431000008E-2</v>
      </c>
      <c r="N69" s="23">
        <v>-3.8359954723000002E-2</v>
      </c>
      <c r="O69" s="23">
        <v>-8.2746597003000008E-2</v>
      </c>
      <c r="P69" s="49"/>
      <c r="Q69" s="21">
        <v>1.0639749011E-2</v>
      </c>
      <c r="R69" s="21">
        <v>0.11088537211000001</v>
      </c>
      <c r="S69" s="49"/>
      <c r="T69" s="52">
        <v>906.23908917000006</v>
      </c>
      <c r="U69" s="54">
        <v>2.5000000000000001E-3</v>
      </c>
      <c r="V69" s="63"/>
      <c r="W69" s="52">
        <v>322811.59681999998</v>
      </c>
      <c r="X69" s="52">
        <v>411190.81555</v>
      </c>
      <c r="Y69" s="44">
        <v>0.78506519263620744</v>
      </c>
      <c r="Z69" s="63"/>
      <c r="AA69" s="45">
        <v>0.78</v>
      </c>
      <c r="AB69" s="23">
        <v>0.12241695003923621</v>
      </c>
      <c r="AC69" s="82" t="s">
        <v>137</v>
      </c>
      <c r="AD69" s="53">
        <v>45656</v>
      </c>
    </row>
    <row r="70" spans="1:30" s="5" customFormat="1" ht="15" customHeight="1" x14ac:dyDescent="0.3">
      <c r="A70" s="18"/>
      <c r="B70" s="20" t="s">
        <v>348</v>
      </c>
      <c r="C70" s="19" t="s">
        <v>367</v>
      </c>
      <c r="D70" s="19" t="s">
        <v>171</v>
      </c>
      <c r="E70" s="19" t="s">
        <v>202</v>
      </c>
      <c r="F70" s="19" t="s">
        <v>189</v>
      </c>
      <c r="G70" s="19" t="s">
        <v>186</v>
      </c>
      <c r="H70" s="21">
        <v>0.01</v>
      </c>
      <c r="I70" s="63"/>
      <c r="J70" s="22">
        <v>6.17</v>
      </c>
      <c r="K70" s="63"/>
      <c r="L70" s="23">
        <v>3.0407047673999998E-2</v>
      </c>
      <c r="M70" s="23">
        <v>-6.4866831380999995E-2</v>
      </c>
      <c r="N70" s="23">
        <v>-2.2806461829999999E-2</v>
      </c>
      <c r="O70" s="23">
        <v>-0.17365674611999998</v>
      </c>
      <c r="P70" s="49"/>
      <c r="Q70" s="21">
        <v>1.2541254125000002E-2</v>
      </c>
      <c r="R70" s="21">
        <v>0.10393794749</v>
      </c>
      <c r="S70" s="49"/>
      <c r="T70" s="52">
        <v>568.92312733000006</v>
      </c>
      <c r="U70" s="54">
        <v>2.0799999999999998E-3</v>
      </c>
      <c r="V70" s="63"/>
      <c r="W70" s="52">
        <v>267174.20380000002</v>
      </c>
      <c r="X70" s="52">
        <v>322119.27682000003</v>
      </c>
      <c r="Y70" s="44">
        <v>0.82942631200956263</v>
      </c>
      <c r="Z70" s="63"/>
      <c r="AA70" s="45">
        <v>7.5999999999999998E-2</v>
      </c>
      <c r="AB70" s="23">
        <v>0.14781199351701782</v>
      </c>
      <c r="AC70" s="82" t="s">
        <v>137</v>
      </c>
      <c r="AD70" s="53">
        <v>45656</v>
      </c>
    </row>
    <row r="71" spans="1:30" s="5" customFormat="1" ht="15" customHeight="1" x14ac:dyDescent="0.3">
      <c r="A71" s="18"/>
      <c r="B71" s="20" t="s">
        <v>515</v>
      </c>
      <c r="C71" s="19" t="s">
        <v>272</v>
      </c>
      <c r="D71" s="19" t="s">
        <v>171</v>
      </c>
      <c r="E71" s="19" t="s">
        <v>225</v>
      </c>
      <c r="F71" s="19" t="s">
        <v>188</v>
      </c>
      <c r="G71" s="19" t="s">
        <v>192</v>
      </c>
      <c r="H71" s="21">
        <v>4.5000000000000005E-3</v>
      </c>
      <c r="I71" s="63"/>
      <c r="J71" s="22">
        <v>8.81</v>
      </c>
      <c r="K71" s="63"/>
      <c r="L71" s="23">
        <v>0.12810951206000001</v>
      </c>
      <c r="M71" s="23">
        <v>-2.4559178452000001E-2</v>
      </c>
      <c r="N71" s="23">
        <v>2.5435950483E-2</v>
      </c>
      <c r="O71" s="23">
        <v>-1.0441167349E-2</v>
      </c>
      <c r="P71" s="49"/>
      <c r="Q71" s="21">
        <v>1.1660329531E-2</v>
      </c>
      <c r="R71" s="21">
        <v>0.11072144288000001</v>
      </c>
      <c r="S71" s="49"/>
      <c r="T71" s="52">
        <v>2032.0968519999999</v>
      </c>
      <c r="U71" s="54">
        <v>6.7200000000000003E-3</v>
      </c>
      <c r="V71" s="63"/>
      <c r="W71" s="52">
        <v>876781.52532000002</v>
      </c>
      <c r="X71" s="52">
        <v>998647.10719999997</v>
      </c>
      <c r="Y71" s="44">
        <v>0.87796932369665015</v>
      </c>
      <c r="Z71" s="63"/>
      <c r="AA71" s="45">
        <v>9.1999999999999998E-2</v>
      </c>
      <c r="AB71" s="23">
        <v>0.12531214528944382</v>
      </c>
      <c r="AC71" s="82" t="s">
        <v>137</v>
      </c>
      <c r="AD71" s="53">
        <v>45665</v>
      </c>
    </row>
    <row r="72" spans="1:30" s="5" customFormat="1" ht="15" customHeight="1" x14ac:dyDescent="0.3">
      <c r="A72" s="18"/>
      <c r="B72" s="20" t="s">
        <v>167</v>
      </c>
      <c r="C72" s="19" t="s">
        <v>319</v>
      </c>
      <c r="D72" s="19" t="s">
        <v>171</v>
      </c>
      <c r="E72" s="19" t="s">
        <v>191</v>
      </c>
      <c r="F72" s="19" t="s">
        <v>320</v>
      </c>
      <c r="G72" s="19" t="s">
        <v>321</v>
      </c>
      <c r="H72" s="21">
        <v>1.175E-2</v>
      </c>
      <c r="I72" s="63"/>
      <c r="J72" s="22">
        <v>35.58</v>
      </c>
      <c r="K72" s="63"/>
      <c r="L72" s="23">
        <v>-1.2373918079999999E-2</v>
      </c>
      <c r="M72" s="23">
        <v>5.4233706257999996E-2</v>
      </c>
      <c r="N72" s="23">
        <v>1.5410958906000001E-2</v>
      </c>
      <c r="O72" s="23">
        <v>-3.5912466099E-2</v>
      </c>
      <c r="P72" s="49"/>
      <c r="Q72" s="21">
        <v>4.1459369818E-3</v>
      </c>
      <c r="R72" s="21">
        <v>3.9241164241E-2</v>
      </c>
      <c r="S72" s="49"/>
      <c r="T72" s="52">
        <v>560.55074500000001</v>
      </c>
      <c r="U72" s="54" t="s">
        <v>462</v>
      </c>
      <c r="V72" s="63"/>
      <c r="W72" s="52">
        <v>123727.10172000001</v>
      </c>
      <c r="X72" s="52">
        <v>143195.59993999999</v>
      </c>
      <c r="Y72" s="44">
        <v>0.86404262262138343</v>
      </c>
      <c r="Z72" s="63"/>
      <c r="AA72" s="45">
        <v>0.15</v>
      </c>
      <c r="AB72" s="23">
        <v>5.0590219224283306E-2</v>
      </c>
      <c r="AC72" s="82" t="s">
        <v>148</v>
      </c>
      <c r="AD72" s="53">
        <v>45656</v>
      </c>
    </row>
    <row r="73" spans="1:30" s="5" customFormat="1" ht="15" customHeight="1" x14ac:dyDescent="0.3">
      <c r="A73" s="18"/>
      <c r="B73" s="20" t="s">
        <v>541</v>
      </c>
      <c r="C73" s="19" t="s">
        <v>211</v>
      </c>
      <c r="D73" s="19" t="s">
        <v>204</v>
      </c>
      <c r="E73" s="19" t="s">
        <v>191</v>
      </c>
      <c r="F73" s="19" t="s">
        <v>203</v>
      </c>
      <c r="G73" s="19" t="s">
        <v>203</v>
      </c>
      <c r="H73" s="21">
        <v>2.907117592906633E-4</v>
      </c>
      <c r="I73" s="63"/>
      <c r="J73" s="22">
        <v>379.99</v>
      </c>
      <c r="K73" s="63"/>
      <c r="L73" s="23">
        <v>7.3418079097000002E-2</v>
      </c>
      <c r="M73" s="23">
        <v>-6.6363636362999995E-2</v>
      </c>
      <c r="N73" s="23">
        <v>2.7555435372E-2</v>
      </c>
      <c r="O73" s="23">
        <v>-0.23361509219999999</v>
      </c>
      <c r="P73" s="49"/>
      <c r="Q73" s="21">
        <v>0</v>
      </c>
      <c r="R73" s="21">
        <v>0.23744168638000002</v>
      </c>
      <c r="S73" s="49"/>
      <c r="T73" s="52">
        <v>77.412061666</v>
      </c>
      <c r="U73" s="54" t="s">
        <v>462</v>
      </c>
      <c r="V73" s="63"/>
      <c r="W73" s="52">
        <v>49398.7</v>
      </c>
      <c r="X73" s="52">
        <v>111645.83418999999</v>
      </c>
      <c r="Y73" s="44">
        <v>0.4424589628300219</v>
      </c>
      <c r="Z73" s="63"/>
      <c r="AA73" s="45">
        <v>0</v>
      </c>
      <c r="AB73" s="23">
        <v>0</v>
      </c>
      <c r="AC73" s="82" t="s">
        <v>138</v>
      </c>
      <c r="AD73" s="53">
        <v>45443</v>
      </c>
    </row>
    <row r="74" spans="1:30" s="5" customFormat="1" ht="15" customHeight="1" x14ac:dyDescent="0.3">
      <c r="A74" s="18"/>
      <c r="B74" s="20" t="s">
        <v>129</v>
      </c>
      <c r="C74" s="19" t="s">
        <v>285</v>
      </c>
      <c r="D74" s="19" t="s">
        <v>171</v>
      </c>
      <c r="E74" s="19" t="s">
        <v>225</v>
      </c>
      <c r="F74" s="19" t="s">
        <v>286</v>
      </c>
      <c r="G74" s="19" t="s">
        <v>287</v>
      </c>
      <c r="H74" s="21">
        <v>1.15E-2</v>
      </c>
      <c r="I74" s="63"/>
      <c r="J74" s="22">
        <v>71.040000000000006</v>
      </c>
      <c r="K74" s="63"/>
      <c r="L74" s="23">
        <v>3.3424134272E-3</v>
      </c>
      <c r="M74" s="23">
        <v>-5.3275022270999998E-2</v>
      </c>
      <c r="N74" s="23">
        <v>-2.3639362286000002E-2</v>
      </c>
      <c r="O74" s="23">
        <v>-0.16371648542</v>
      </c>
      <c r="P74" s="49"/>
      <c r="Q74" s="21">
        <v>1.7219830578999999E-2</v>
      </c>
      <c r="R74" s="21">
        <v>0.11301830214000001</v>
      </c>
      <c r="S74" s="49"/>
      <c r="T74" s="52">
        <v>529.07080099999996</v>
      </c>
      <c r="U74" s="54">
        <v>1.7599999999999998E-3</v>
      </c>
      <c r="V74" s="63"/>
      <c r="W74" s="52">
        <v>231049.35936</v>
      </c>
      <c r="X74" s="52">
        <v>321775.52927</v>
      </c>
      <c r="Y74" s="44">
        <v>0.71804515366402466</v>
      </c>
      <c r="Z74" s="63"/>
      <c r="AA74" s="45">
        <v>1.24</v>
      </c>
      <c r="AB74" s="23">
        <v>0.20945945945945943</v>
      </c>
      <c r="AC74" s="82" t="s">
        <v>137</v>
      </c>
      <c r="AD74" s="53">
        <v>45656</v>
      </c>
    </row>
    <row r="75" spans="1:30" s="5" customFormat="1" ht="15" customHeight="1" x14ac:dyDescent="0.3">
      <c r="A75" s="18"/>
      <c r="B75" s="20" t="s">
        <v>65</v>
      </c>
      <c r="C75" s="19" t="s">
        <v>234</v>
      </c>
      <c r="D75" s="19" t="s">
        <v>204</v>
      </c>
      <c r="E75" s="19" t="s">
        <v>191</v>
      </c>
      <c r="F75" s="19" t="s">
        <v>235</v>
      </c>
      <c r="G75" s="19" t="s">
        <v>235</v>
      </c>
      <c r="H75" s="21">
        <v>1.4999999999999999E-2</v>
      </c>
      <c r="I75" s="63"/>
      <c r="J75" s="22">
        <v>194</v>
      </c>
      <c r="K75" s="63"/>
      <c r="L75" s="23">
        <v>-1.2622149837000001E-2</v>
      </c>
      <c r="M75" s="23">
        <v>-0.17589777425</v>
      </c>
      <c r="N75" s="23">
        <v>-2.5977535223999999E-3</v>
      </c>
      <c r="O75" s="23">
        <v>3.5672290751000001E-2</v>
      </c>
      <c r="P75" s="49"/>
      <c r="Q75" s="21">
        <v>7.6767676768000007E-3</v>
      </c>
      <c r="R75" s="21">
        <v>5.8585858585999996E-2</v>
      </c>
      <c r="S75" s="49"/>
      <c r="T75" s="52">
        <v>16.308048166999999</v>
      </c>
      <c r="U75" s="54" t="s">
        <v>462</v>
      </c>
      <c r="V75" s="63"/>
      <c r="W75" s="52">
        <v>145500</v>
      </c>
      <c r="X75" s="52">
        <v>256382.95556</v>
      </c>
      <c r="Y75" s="44">
        <v>0.56751042471678415</v>
      </c>
      <c r="Z75" s="63"/>
      <c r="AA75" s="45">
        <v>1.52</v>
      </c>
      <c r="AB75" s="23">
        <v>9.4020618556701047E-2</v>
      </c>
      <c r="AC75" s="82" t="s">
        <v>137</v>
      </c>
      <c r="AD75" s="53">
        <v>45665</v>
      </c>
    </row>
    <row r="76" spans="1:30" s="5" customFormat="1" ht="15" customHeight="1" x14ac:dyDescent="0.3">
      <c r="A76" s="18"/>
      <c r="B76" s="20" t="s">
        <v>61</v>
      </c>
      <c r="C76" s="19" t="s">
        <v>229</v>
      </c>
      <c r="D76" s="19" t="s">
        <v>204</v>
      </c>
      <c r="E76" s="19" t="s">
        <v>205</v>
      </c>
      <c r="F76" s="19" t="s">
        <v>206</v>
      </c>
      <c r="G76" s="19" t="s">
        <v>206</v>
      </c>
      <c r="H76" s="21">
        <v>6.0000000000000001E-3</v>
      </c>
      <c r="I76" s="63"/>
      <c r="J76" s="22">
        <v>97.5</v>
      </c>
      <c r="K76" s="63"/>
      <c r="L76" s="23">
        <v>-2.5181657084000001E-2</v>
      </c>
      <c r="M76" s="23">
        <v>-7.0467767937000006E-2</v>
      </c>
      <c r="N76" s="23">
        <v>-2.3926318950000001E-2</v>
      </c>
      <c r="O76" s="23">
        <v>-4.4752015298999998E-2</v>
      </c>
      <c r="P76" s="49"/>
      <c r="Q76" s="21">
        <v>1.0486743174E-2</v>
      </c>
      <c r="R76" s="21">
        <v>0.11504347826</v>
      </c>
      <c r="S76" s="49"/>
      <c r="T76" s="52">
        <v>151.37223882999999</v>
      </c>
      <c r="U76" s="54" t="s">
        <v>462</v>
      </c>
      <c r="V76" s="63"/>
      <c r="W76" s="52">
        <v>155025</v>
      </c>
      <c r="X76" s="52">
        <v>178003.63931</v>
      </c>
      <c r="Y76" s="44">
        <v>0.87090916006508245</v>
      </c>
      <c r="Z76" s="63"/>
      <c r="AA76" s="45">
        <v>1.06</v>
      </c>
      <c r="AB76" s="23">
        <v>0.13046153846153846</v>
      </c>
      <c r="AC76" s="82" t="s">
        <v>137</v>
      </c>
      <c r="AD76" s="53">
        <v>45656</v>
      </c>
    </row>
    <row r="77" spans="1:30" s="5" customFormat="1" ht="15" customHeight="1" x14ac:dyDescent="0.3">
      <c r="A77" s="18"/>
      <c r="B77" s="20" t="s">
        <v>54</v>
      </c>
      <c r="C77" s="19" t="s">
        <v>201</v>
      </c>
      <c r="D77" s="19" t="s">
        <v>171</v>
      </c>
      <c r="E77" s="19" t="s">
        <v>202</v>
      </c>
      <c r="F77" s="19" t="s">
        <v>203</v>
      </c>
      <c r="G77" s="19" t="s">
        <v>200</v>
      </c>
      <c r="H77" s="21">
        <v>1.2E-2</v>
      </c>
      <c r="I77" s="63"/>
      <c r="J77" s="22">
        <v>62.48</v>
      </c>
      <c r="K77" s="63"/>
      <c r="L77" s="23">
        <v>-6.5938666164999993E-2</v>
      </c>
      <c r="M77" s="23">
        <v>-0.12145414626000001</v>
      </c>
      <c r="N77" s="23">
        <v>-6.0370491296000001E-2</v>
      </c>
      <c r="O77" s="23">
        <v>-0.13258225430000001</v>
      </c>
      <c r="P77" s="49"/>
      <c r="Q77" s="21">
        <v>8.7407407406999999E-3</v>
      </c>
      <c r="R77" s="21">
        <v>8.9240506329000005E-2</v>
      </c>
      <c r="S77" s="49"/>
      <c r="T77" s="52">
        <v>46.502769499999999</v>
      </c>
      <c r="U77" s="54" t="s">
        <v>462</v>
      </c>
      <c r="V77" s="63"/>
      <c r="W77" s="52">
        <v>98453.484800000006</v>
      </c>
      <c r="X77" s="52">
        <v>125069.88561</v>
      </c>
      <c r="Y77" s="44">
        <v>0.78718777361804937</v>
      </c>
      <c r="Z77" s="63"/>
      <c r="AA77" s="45">
        <v>0.59</v>
      </c>
      <c r="AB77" s="23">
        <v>0.11331626120358515</v>
      </c>
      <c r="AC77" s="82" t="s">
        <v>140</v>
      </c>
      <c r="AD77" s="53">
        <v>45659</v>
      </c>
    </row>
    <row r="78" spans="1:30" s="5" customFormat="1" ht="15" customHeight="1" x14ac:dyDescent="0.3">
      <c r="A78" s="18"/>
      <c r="B78" s="20" t="s">
        <v>74</v>
      </c>
      <c r="C78" s="19" t="s">
        <v>251</v>
      </c>
      <c r="D78" s="19" t="s">
        <v>204</v>
      </c>
      <c r="E78" s="19" t="s">
        <v>194</v>
      </c>
      <c r="F78" s="19" t="s">
        <v>252</v>
      </c>
      <c r="G78" s="19" t="s">
        <v>252</v>
      </c>
      <c r="H78" s="21">
        <v>1.1000000000000001E-3</v>
      </c>
      <c r="I78" s="63"/>
      <c r="J78" s="22">
        <v>133.75</v>
      </c>
      <c r="K78" s="63"/>
      <c r="L78" s="23">
        <v>3.8348900642E-2</v>
      </c>
      <c r="M78" s="23">
        <v>-7.2133446819999999E-3</v>
      </c>
      <c r="N78" s="23">
        <v>2.3470360670999998E-2</v>
      </c>
      <c r="O78" s="23">
        <v>5.7266471166999997E-2</v>
      </c>
      <c r="P78" s="49"/>
      <c r="Q78" s="21">
        <v>9.4608107069000004E-3</v>
      </c>
      <c r="R78" s="21">
        <v>9.0876281219000002E-2</v>
      </c>
      <c r="S78" s="49"/>
      <c r="T78" s="52">
        <v>68.116779167000004</v>
      </c>
      <c r="U78" s="54" t="s">
        <v>462</v>
      </c>
      <c r="V78" s="63"/>
      <c r="W78" s="52">
        <v>184664.61249999999</v>
      </c>
      <c r="X78" s="52">
        <v>300246.02415999997</v>
      </c>
      <c r="Y78" s="44">
        <v>0.61504432245734886</v>
      </c>
      <c r="Z78" s="63"/>
      <c r="AA78" s="45">
        <v>1.23</v>
      </c>
      <c r="AB78" s="23">
        <v>0.11035514018691589</v>
      </c>
      <c r="AC78" s="82" t="s">
        <v>137</v>
      </c>
      <c r="AD78" s="53">
        <v>45664</v>
      </c>
    </row>
    <row r="79" spans="1:30" s="5" customFormat="1" ht="15" customHeight="1" x14ac:dyDescent="0.3">
      <c r="A79" s="18"/>
      <c r="B79" s="20" t="s">
        <v>87</v>
      </c>
      <c r="C79" s="19" t="s">
        <v>273</v>
      </c>
      <c r="D79" s="19" t="s">
        <v>171</v>
      </c>
      <c r="E79" s="19" t="s">
        <v>225</v>
      </c>
      <c r="F79" s="19" t="s">
        <v>242</v>
      </c>
      <c r="G79" s="19" t="s">
        <v>274</v>
      </c>
      <c r="H79" s="21">
        <v>8.0000000000000002E-3</v>
      </c>
      <c r="I79" s="63"/>
      <c r="J79" s="22">
        <v>7.55</v>
      </c>
      <c r="K79" s="63"/>
      <c r="L79" s="23">
        <v>1.9570138529000001E-2</v>
      </c>
      <c r="M79" s="23">
        <v>-3.9262936886000001E-2</v>
      </c>
      <c r="N79" s="23">
        <v>-2.7187218140999999E-2</v>
      </c>
      <c r="O79" s="23">
        <v>-6.8733570273999997E-2</v>
      </c>
      <c r="P79" s="49"/>
      <c r="Q79" s="21">
        <v>1.1882510013000001E-2</v>
      </c>
      <c r="R79" s="21">
        <v>0.11936887921</v>
      </c>
      <c r="S79" s="49"/>
      <c r="T79" s="52">
        <v>580.46929666999995</v>
      </c>
      <c r="U79" s="54">
        <v>2.15E-3</v>
      </c>
      <c r="V79" s="63"/>
      <c r="W79" s="52">
        <v>281492.3125</v>
      </c>
      <c r="X79" s="52">
        <v>352420.21464999998</v>
      </c>
      <c r="Y79" s="44">
        <v>0.79874053983980231</v>
      </c>
      <c r="Z79" s="63"/>
      <c r="AA79" s="45">
        <v>8.8999999999999996E-2</v>
      </c>
      <c r="AB79" s="23">
        <v>0.14145695364238411</v>
      </c>
      <c r="AC79" s="82" t="s">
        <v>137</v>
      </c>
      <c r="AD79" s="53">
        <v>45656</v>
      </c>
    </row>
    <row r="80" spans="1:30" s="5" customFormat="1" ht="15" customHeight="1" x14ac:dyDescent="0.3">
      <c r="A80" s="18"/>
      <c r="B80" s="20" t="s">
        <v>372</v>
      </c>
      <c r="C80" s="19" t="s">
        <v>526</v>
      </c>
      <c r="D80" s="19" t="s">
        <v>204</v>
      </c>
      <c r="E80" s="19" t="s">
        <v>191</v>
      </c>
      <c r="F80" s="19" t="s">
        <v>527</v>
      </c>
      <c r="G80" s="19" t="s">
        <v>527</v>
      </c>
      <c r="H80" s="21">
        <v>1.2E-2</v>
      </c>
      <c r="I80" s="63"/>
      <c r="J80" s="22">
        <v>25.57</v>
      </c>
      <c r="K80" s="63"/>
      <c r="L80" s="23">
        <v>-7.6898887435999999E-2</v>
      </c>
      <c r="M80" s="23">
        <v>-0.27828885682999999</v>
      </c>
      <c r="N80" s="23">
        <v>-4.2834890965000004E-3</v>
      </c>
      <c r="O80" s="23">
        <v>-0.39609050277999996</v>
      </c>
      <c r="P80" s="49"/>
      <c r="Q80" s="21">
        <v>1.3375571982000001E-2</v>
      </c>
      <c r="R80" s="21">
        <v>4.4583147570000002E-2</v>
      </c>
      <c r="S80" s="49"/>
      <c r="T80" s="52">
        <v>0.90876599999999996</v>
      </c>
      <c r="U80" s="54" t="s">
        <v>462</v>
      </c>
      <c r="V80" s="63"/>
      <c r="W80" s="52">
        <v>88344.35</v>
      </c>
      <c r="X80" s="52">
        <v>260428.91159999999</v>
      </c>
      <c r="Y80" s="44">
        <v>0.33922635339232438</v>
      </c>
      <c r="Z80" s="63"/>
      <c r="AA80" s="45">
        <v>0.38</v>
      </c>
      <c r="AB80" s="23">
        <v>0.17833398513883458</v>
      </c>
      <c r="AC80" s="82" t="s">
        <v>137</v>
      </c>
      <c r="AD80" s="53">
        <v>45656</v>
      </c>
    </row>
    <row r="81" spans="1:30" s="5" customFormat="1" ht="15" customHeight="1" x14ac:dyDescent="0.3">
      <c r="A81" s="18"/>
      <c r="B81" s="20" t="s">
        <v>63</v>
      </c>
      <c r="C81" s="19" t="s">
        <v>232</v>
      </c>
      <c r="D81" s="19" t="s">
        <v>204</v>
      </c>
      <c r="E81" s="19" t="s">
        <v>191</v>
      </c>
      <c r="F81" s="19" t="s">
        <v>188</v>
      </c>
      <c r="G81" s="19" t="s">
        <v>192</v>
      </c>
      <c r="H81" s="21">
        <v>3.0000000000000001E-3</v>
      </c>
      <c r="I81" s="63"/>
      <c r="J81" s="22">
        <v>1.1000000000000001</v>
      </c>
      <c r="K81" s="63"/>
      <c r="L81" s="23">
        <v>-8.9157801604000005E-3</v>
      </c>
      <c r="M81" s="23">
        <v>-9.6069788696000011E-2</v>
      </c>
      <c r="N81" s="23">
        <v>0</v>
      </c>
      <c r="O81" s="23">
        <v>-0.40159281798999996</v>
      </c>
      <c r="P81" s="49"/>
      <c r="Q81" s="21">
        <v>8.6995919643000005E-3</v>
      </c>
      <c r="R81" s="21">
        <v>4.9543547985999997E-2</v>
      </c>
      <c r="S81" s="49"/>
      <c r="T81" s="52">
        <v>65.950236833000005</v>
      </c>
      <c r="U81" s="54" t="s">
        <v>462</v>
      </c>
      <c r="V81" s="63"/>
      <c r="W81" s="52">
        <v>37548.307500000003</v>
      </c>
      <c r="X81" s="52">
        <v>258871.26459000001</v>
      </c>
      <c r="Y81" s="44">
        <v>0.14504625517037964</v>
      </c>
      <c r="Z81" s="63"/>
      <c r="AA81" s="45">
        <v>9.7435430000000003E-3</v>
      </c>
      <c r="AB81" s="23">
        <v>0.10629319636363636</v>
      </c>
      <c r="AC81" s="82" t="s">
        <v>137</v>
      </c>
      <c r="AD81" s="53">
        <v>45644</v>
      </c>
    </row>
    <row r="82" spans="1:30" s="5" customFormat="1" ht="15" customHeight="1" x14ac:dyDescent="0.3">
      <c r="A82" s="18"/>
      <c r="B82" s="20" t="s">
        <v>57</v>
      </c>
      <c r="C82" s="19" t="s">
        <v>210</v>
      </c>
      <c r="D82" s="19" t="s">
        <v>204</v>
      </c>
      <c r="E82" s="19" t="s">
        <v>191</v>
      </c>
      <c r="F82" s="19" t="s">
        <v>200</v>
      </c>
      <c r="G82" s="19" t="s">
        <v>200</v>
      </c>
      <c r="H82" s="21">
        <v>2E-3</v>
      </c>
      <c r="I82" s="63"/>
      <c r="J82" s="22">
        <v>43.42</v>
      </c>
      <c r="K82" s="63"/>
      <c r="L82" s="23">
        <v>6.8553854328E-2</v>
      </c>
      <c r="M82" s="23">
        <v>-5.2238742394999996E-2</v>
      </c>
      <c r="N82" s="23">
        <v>2.8179019654999998E-2</v>
      </c>
      <c r="O82" s="23">
        <v>4.5913220822999999E-2</v>
      </c>
      <c r="P82" s="49"/>
      <c r="Q82" s="21">
        <v>9.2682926828999996E-3</v>
      </c>
      <c r="R82" s="21">
        <v>9.9541584806999997E-2</v>
      </c>
      <c r="S82" s="49"/>
      <c r="T82" s="52">
        <v>97.259569333000002</v>
      </c>
      <c r="U82" s="54" t="s">
        <v>462</v>
      </c>
      <c r="V82" s="63"/>
      <c r="W82" s="52">
        <v>116191.92</v>
      </c>
      <c r="X82" s="52">
        <v>224049.82472</v>
      </c>
      <c r="Y82" s="44">
        <v>0.51859857576415247</v>
      </c>
      <c r="Z82" s="63"/>
      <c r="AA82" s="45">
        <v>0.38</v>
      </c>
      <c r="AB82" s="23">
        <v>0.1050207277752188</v>
      </c>
      <c r="AC82" s="82" t="s">
        <v>137</v>
      </c>
      <c r="AD82" s="53">
        <v>45656</v>
      </c>
    </row>
    <row r="83" spans="1:30" s="5" customFormat="1" ht="15" customHeight="1" x14ac:dyDescent="0.3">
      <c r="A83" s="18"/>
      <c r="B83" s="20" t="s">
        <v>543</v>
      </c>
      <c r="C83" s="19" t="s">
        <v>255</v>
      </c>
      <c r="D83" s="19" t="s">
        <v>204</v>
      </c>
      <c r="E83" s="19" t="s">
        <v>194</v>
      </c>
      <c r="F83" s="19" t="s">
        <v>242</v>
      </c>
      <c r="G83" s="19" t="s">
        <v>219</v>
      </c>
      <c r="H83" s="21">
        <v>2.3E-3</v>
      </c>
      <c r="I83" s="63"/>
      <c r="J83" s="22">
        <v>134.72</v>
      </c>
      <c r="K83" s="63"/>
      <c r="L83" s="23">
        <v>-3.1320190975000002E-2</v>
      </c>
      <c r="M83" s="23">
        <v>-0.15450267142999999</v>
      </c>
      <c r="N83" s="23">
        <v>6.1239731130999994E-3</v>
      </c>
      <c r="O83" s="23">
        <v>-0.16729575765999999</v>
      </c>
      <c r="P83" s="49"/>
      <c r="Q83" s="21">
        <v>9.9622856329999992E-3</v>
      </c>
      <c r="R83" s="21">
        <v>9.5865921788000005E-2</v>
      </c>
      <c r="S83" s="49"/>
      <c r="T83" s="52">
        <v>286.48900666999998</v>
      </c>
      <c r="U83" s="54" t="s">
        <v>462</v>
      </c>
      <c r="V83" s="63"/>
      <c r="W83" s="52">
        <v>124907.26463999999</v>
      </c>
      <c r="X83" s="52">
        <v>183908.2942</v>
      </c>
      <c r="Y83" s="44">
        <v>0.67918233477911294</v>
      </c>
      <c r="Z83" s="63"/>
      <c r="AA83" s="45">
        <v>1.4</v>
      </c>
      <c r="AB83" s="23">
        <v>0.12470308788598573</v>
      </c>
      <c r="AC83" s="82" t="s">
        <v>137</v>
      </c>
      <c r="AD83" s="53">
        <v>45656</v>
      </c>
    </row>
    <row r="84" spans="1:30" s="5" customFormat="1" ht="15" customHeight="1" x14ac:dyDescent="0.3">
      <c r="A84" s="18"/>
      <c r="B84" s="20" t="s">
        <v>68</v>
      </c>
      <c r="C84" s="19" t="s">
        <v>241</v>
      </c>
      <c r="D84" s="19" t="s">
        <v>204</v>
      </c>
      <c r="E84" s="19" t="s">
        <v>175</v>
      </c>
      <c r="F84" s="19" t="s">
        <v>238</v>
      </c>
      <c r="G84" s="19" t="s">
        <v>238</v>
      </c>
      <c r="H84" s="21">
        <v>2.5000000000000001E-3</v>
      </c>
      <c r="I84" s="63"/>
      <c r="J84" s="22">
        <v>45.5</v>
      </c>
      <c r="K84" s="63"/>
      <c r="L84" s="23">
        <v>-2.2305800125000001E-2</v>
      </c>
      <c r="M84" s="23">
        <v>-8.824292048900001E-2</v>
      </c>
      <c r="N84" s="23">
        <v>-1.7914957911E-2</v>
      </c>
      <c r="O84" s="23">
        <v>-0.17997121183000001</v>
      </c>
      <c r="P84" s="49"/>
      <c r="Q84" s="21">
        <v>9.1547796465999993E-3</v>
      </c>
      <c r="R84" s="21">
        <v>8.4590163934000012E-2</v>
      </c>
      <c r="S84" s="49"/>
      <c r="T84" s="52">
        <v>123.32330166</v>
      </c>
      <c r="U84" s="54" t="s">
        <v>462</v>
      </c>
      <c r="V84" s="63"/>
      <c r="W84" s="52">
        <v>129675</v>
      </c>
      <c r="X84" s="52">
        <v>231954.44717999999</v>
      </c>
      <c r="Y84" s="44">
        <v>0.55905373480237841</v>
      </c>
      <c r="Z84" s="63"/>
      <c r="AA84" s="45">
        <v>0.43</v>
      </c>
      <c r="AB84" s="23">
        <v>0.11340659340659341</v>
      </c>
      <c r="AC84" s="82" t="s">
        <v>137</v>
      </c>
      <c r="AD84" s="53">
        <v>45656</v>
      </c>
    </row>
    <row r="85" spans="1:30" s="5" customFormat="1" ht="15" customHeight="1" x14ac:dyDescent="0.3">
      <c r="A85" s="18"/>
      <c r="B85" s="20" t="s">
        <v>542</v>
      </c>
      <c r="C85" s="19" t="s">
        <v>324</v>
      </c>
      <c r="D85" s="19" t="s">
        <v>204</v>
      </c>
      <c r="E85" s="19" t="s">
        <v>194</v>
      </c>
      <c r="F85" s="19" t="s">
        <v>203</v>
      </c>
      <c r="G85" s="19" t="s">
        <v>203</v>
      </c>
      <c r="H85" s="21">
        <v>6.0000000000000001E-3</v>
      </c>
      <c r="I85" s="63"/>
      <c r="J85" s="22">
        <v>38.130000000000003</v>
      </c>
      <c r="K85" s="63"/>
      <c r="L85" s="23">
        <v>1.6046203581999998E-3</v>
      </c>
      <c r="M85" s="23">
        <v>-1.558171976E-2</v>
      </c>
      <c r="N85" s="23">
        <v>-3.3128183459E-3</v>
      </c>
      <c r="O85" s="23">
        <v>-2.8070963116000002E-2</v>
      </c>
      <c r="P85" s="49"/>
      <c r="Q85" s="21">
        <v>1.151031882E-2</v>
      </c>
      <c r="R85" s="21">
        <v>0.11421938021000001</v>
      </c>
      <c r="S85" s="49"/>
      <c r="T85" s="52">
        <v>20.225459167</v>
      </c>
      <c r="U85" s="54" t="s">
        <v>462</v>
      </c>
      <c r="V85" s="63"/>
      <c r="W85" s="52">
        <v>65314.783499999998</v>
      </c>
      <c r="X85" s="52">
        <v>110543.76588000001</v>
      </c>
      <c r="Y85" s="44">
        <v>0.59084999484188006</v>
      </c>
      <c r="Z85" s="63"/>
      <c r="AA85" s="45">
        <v>0.44326237775999999</v>
      </c>
      <c r="AB85" s="23">
        <v>0.139500354920535</v>
      </c>
      <c r="AC85" s="82" t="s">
        <v>138</v>
      </c>
      <c r="AD85" s="53">
        <v>45656</v>
      </c>
    </row>
    <row r="86" spans="1:30" s="5" customFormat="1" ht="15" customHeight="1" x14ac:dyDescent="0.3">
      <c r="A86" s="18"/>
      <c r="B86" s="20" t="s">
        <v>59</v>
      </c>
      <c r="C86" s="19" t="s">
        <v>215</v>
      </c>
      <c r="D86" s="19" t="s">
        <v>204</v>
      </c>
      <c r="E86" s="19" t="s">
        <v>191</v>
      </c>
      <c r="F86" s="19" t="s">
        <v>216</v>
      </c>
      <c r="G86" s="19" t="s">
        <v>217</v>
      </c>
      <c r="H86" s="21">
        <v>2.5000000000000001E-3</v>
      </c>
      <c r="I86" s="63"/>
      <c r="J86" s="22">
        <v>33.31</v>
      </c>
      <c r="K86" s="63"/>
      <c r="L86" s="23">
        <v>6.0365428222E-2</v>
      </c>
      <c r="M86" s="23">
        <v>-6.2710850844999999E-2</v>
      </c>
      <c r="N86" s="23">
        <v>2.8086419753999999E-2</v>
      </c>
      <c r="O86" s="23">
        <v>-0.11929646299</v>
      </c>
      <c r="P86" s="49"/>
      <c r="Q86" s="21">
        <v>1.4128728414000001E-2</v>
      </c>
      <c r="R86" s="21">
        <v>0.11771561771</v>
      </c>
      <c r="S86" s="49"/>
      <c r="T86" s="52">
        <v>92.812426665999993</v>
      </c>
      <c r="U86" s="54" t="s">
        <v>462</v>
      </c>
      <c r="V86" s="63"/>
      <c r="W86" s="52">
        <v>59891.38</v>
      </c>
      <c r="X86" s="52">
        <v>103502.82743999999</v>
      </c>
      <c r="Y86" s="44">
        <v>0.57864486875702692</v>
      </c>
      <c r="Z86" s="63"/>
      <c r="AA86" s="45">
        <v>0.45</v>
      </c>
      <c r="AB86" s="23">
        <v>0.16211347943560492</v>
      </c>
      <c r="AC86" s="82" t="s">
        <v>137</v>
      </c>
      <c r="AD86" s="53">
        <v>45656</v>
      </c>
    </row>
    <row r="87" spans="1:30" s="5" customFormat="1" ht="15" customHeight="1" x14ac:dyDescent="0.3">
      <c r="A87" s="18"/>
      <c r="B87" s="20" t="s">
        <v>73</v>
      </c>
      <c r="C87" s="19" t="s">
        <v>248</v>
      </c>
      <c r="D87" s="19" t="s">
        <v>171</v>
      </c>
      <c r="E87" s="19" t="s">
        <v>249</v>
      </c>
      <c r="F87" s="19" t="s">
        <v>188</v>
      </c>
      <c r="G87" s="19" t="s">
        <v>250</v>
      </c>
      <c r="H87" s="21">
        <v>5.0000000000000001E-3</v>
      </c>
      <c r="I87" s="63"/>
      <c r="J87" s="22">
        <v>167.79</v>
      </c>
      <c r="K87" s="63"/>
      <c r="L87" s="23">
        <v>0.11745672562999999</v>
      </c>
      <c r="M87" s="23">
        <v>2.7412586951E-3</v>
      </c>
      <c r="N87" s="23">
        <v>8.319574443500001E-2</v>
      </c>
      <c r="O87" s="23">
        <v>0.28453564349999999</v>
      </c>
      <c r="P87" s="49"/>
      <c r="Q87" s="21">
        <v>2.557153752E-2</v>
      </c>
      <c r="R87" s="21">
        <v>0.16022157927</v>
      </c>
      <c r="S87" s="49"/>
      <c r="T87" s="52">
        <v>1630.2893528</v>
      </c>
      <c r="U87" s="54">
        <v>4.0999999999999995E-3</v>
      </c>
      <c r="V87" s="63"/>
      <c r="W87" s="52">
        <v>282746.62037999998</v>
      </c>
      <c r="X87" s="52">
        <v>224079.11533</v>
      </c>
      <c r="Y87" s="44">
        <v>1.2618160329828181</v>
      </c>
      <c r="Z87" s="63"/>
      <c r="AA87" s="45">
        <v>3.9372496319999999</v>
      </c>
      <c r="AB87" s="23">
        <v>0.28158409669229395</v>
      </c>
      <c r="AC87" s="82" t="s">
        <v>139</v>
      </c>
      <c r="AD87" s="53">
        <v>45656</v>
      </c>
    </row>
    <row r="88" spans="1:30" s="5" customFormat="1" ht="15" customHeight="1" x14ac:dyDescent="0.3">
      <c r="A88" s="18"/>
      <c r="B88" s="20" t="s">
        <v>540</v>
      </c>
      <c r="C88" s="19" t="s">
        <v>228</v>
      </c>
      <c r="D88" s="19" t="s">
        <v>204</v>
      </c>
      <c r="E88" s="19" t="s">
        <v>191</v>
      </c>
      <c r="F88" s="19" t="s">
        <v>188</v>
      </c>
      <c r="G88" s="19" t="s">
        <v>192</v>
      </c>
      <c r="H88" s="21">
        <v>2.5999999999999999E-3</v>
      </c>
      <c r="I88" s="63"/>
      <c r="J88" s="22">
        <v>750</v>
      </c>
      <c r="K88" s="63"/>
      <c r="L88" s="23">
        <v>-8.702370050500001E-2</v>
      </c>
      <c r="M88" s="23">
        <v>-0.14997101378</v>
      </c>
      <c r="N88" s="23">
        <v>-0.13633418513000001</v>
      </c>
      <c r="O88" s="23">
        <v>1.1003364688999999</v>
      </c>
      <c r="P88" s="49"/>
      <c r="Q88" s="21">
        <v>0.56620043004999998</v>
      </c>
      <c r="R88" s="21">
        <v>1.2365537787000001</v>
      </c>
      <c r="S88" s="49"/>
      <c r="T88" s="52">
        <v>181.71529533</v>
      </c>
      <c r="U88" s="54" t="s">
        <v>462</v>
      </c>
      <c r="V88" s="63"/>
      <c r="W88" s="52">
        <v>91903.5</v>
      </c>
      <c r="X88" s="52">
        <v>424524.34032000002</v>
      </c>
      <c r="Y88" s="44">
        <v>0.21648582017870763</v>
      </c>
      <c r="Z88" s="63"/>
      <c r="AA88" s="45">
        <v>1001.6085607</v>
      </c>
      <c r="AB88" s="23">
        <v>16.025736971200001</v>
      </c>
      <c r="AC88" s="82" t="s">
        <v>137</v>
      </c>
      <c r="AD88" s="53">
        <v>45656</v>
      </c>
    </row>
    <row r="89" spans="1:30" s="5" customFormat="1" ht="15" customHeight="1" x14ac:dyDescent="0.3">
      <c r="A89" s="18"/>
      <c r="B89" s="20" t="s">
        <v>76</v>
      </c>
      <c r="C89" s="19" t="s">
        <v>256</v>
      </c>
      <c r="D89" s="19" t="s">
        <v>204</v>
      </c>
      <c r="E89" s="19" t="s">
        <v>194</v>
      </c>
      <c r="F89" s="19" t="s">
        <v>206</v>
      </c>
      <c r="G89" s="19" t="s">
        <v>219</v>
      </c>
      <c r="H89" s="21">
        <v>1.7000000000000001E-3</v>
      </c>
      <c r="I89" s="63"/>
      <c r="J89" s="22">
        <v>38.5</v>
      </c>
      <c r="K89" s="63"/>
      <c r="L89" s="23">
        <v>0.10303104502</v>
      </c>
      <c r="M89" s="23">
        <v>0.10416623408999999</v>
      </c>
      <c r="N89" s="23">
        <v>0.13669914378</v>
      </c>
      <c r="O89" s="23">
        <v>7.5504302698E-2</v>
      </c>
      <c r="P89" s="49"/>
      <c r="Q89" s="21">
        <v>1.4950634697E-2</v>
      </c>
      <c r="R89" s="21">
        <v>0.11372646184</v>
      </c>
      <c r="S89" s="49"/>
      <c r="T89" s="52">
        <v>43.681629332999997</v>
      </c>
      <c r="U89" s="54" t="s">
        <v>462</v>
      </c>
      <c r="V89" s="63"/>
      <c r="W89" s="52">
        <v>71293.760999999999</v>
      </c>
      <c r="X89" s="52">
        <v>117537.82897</v>
      </c>
      <c r="Y89" s="44">
        <v>0.60656013153175392</v>
      </c>
      <c r="Z89" s="63"/>
      <c r="AA89" s="45">
        <v>0.53</v>
      </c>
      <c r="AB89" s="23">
        <v>0.1651948051948052</v>
      </c>
      <c r="AC89" s="82" t="s">
        <v>137</v>
      </c>
      <c r="AD89" s="53">
        <v>45656</v>
      </c>
    </row>
    <row r="90" spans="1:30" s="5" customFormat="1" ht="15" customHeight="1" x14ac:dyDescent="0.3">
      <c r="A90" s="18"/>
      <c r="B90" s="20" t="s">
        <v>79</v>
      </c>
      <c r="C90" s="19" t="s">
        <v>260</v>
      </c>
      <c r="D90" s="19" t="s">
        <v>204</v>
      </c>
      <c r="E90" s="19" t="s">
        <v>259</v>
      </c>
      <c r="F90" s="19" t="s">
        <v>188</v>
      </c>
      <c r="G90" s="19" t="s">
        <v>192</v>
      </c>
      <c r="H90" s="21">
        <v>3.0000000000000001E-3</v>
      </c>
      <c r="I90" s="63"/>
      <c r="J90" s="22">
        <v>134.30000000000001</v>
      </c>
      <c r="K90" s="63"/>
      <c r="L90" s="23">
        <v>-4.7910243938999999E-4</v>
      </c>
      <c r="M90" s="23">
        <v>-4.6217386169999999E-2</v>
      </c>
      <c r="N90" s="23">
        <v>2.6702308884999998E-2</v>
      </c>
      <c r="O90" s="23">
        <v>-1.6556834395000001E-2</v>
      </c>
      <c r="P90" s="49"/>
      <c r="Q90" s="21">
        <v>1.1680383880000001E-2</v>
      </c>
      <c r="R90" s="21">
        <v>0.12088567069</v>
      </c>
      <c r="S90" s="49"/>
      <c r="T90" s="52">
        <v>71.42501</v>
      </c>
      <c r="U90" s="54" t="s">
        <v>462</v>
      </c>
      <c r="V90" s="63"/>
      <c r="W90" s="52">
        <v>92986.231100000005</v>
      </c>
      <c r="X90" s="52">
        <v>152203.86504</v>
      </c>
      <c r="Y90" s="44">
        <v>0.61093212761425419</v>
      </c>
      <c r="Z90" s="63"/>
      <c r="AA90" s="45">
        <v>1.5882985999999999</v>
      </c>
      <c r="AB90" s="23">
        <v>0.14191796872673118</v>
      </c>
      <c r="AC90" s="82" t="s">
        <v>137</v>
      </c>
      <c r="AD90" s="53">
        <v>45665</v>
      </c>
    </row>
    <row r="91" spans="1:30" s="5" customFormat="1" ht="15" customHeight="1" x14ac:dyDescent="0.3">
      <c r="A91" s="18"/>
      <c r="B91" s="20" t="s">
        <v>62</v>
      </c>
      <c r="C91" s="19" t="s">
        <v>230</v>
      </c>
      <c r="D91" s="19" t="s">
        <v>204</v>
      </c>
      <c r="E91" s="19" t="s">
        <v>191</v>
      </c>
      <c r="F91" s="19" t="s">
        <v>231</v>
      </c>
      <c r="G91" s="19" t="s">
        <v>192</v>
      </c>
      <c r="H91" s="21">
        <v>1.3999999999999999E-2</v>
      </c>
      <c r="I91" s="63"/>
      <c r="J91" s="22">
        <v>639.99</v>
      </c>
      <c r="K91" s="63"/>
      <c r="L91" s="23">
        <v>0.10157775670999999</v>
      </c>
      <c r="M91" s="23">
        <v>9.7037439657999991E-2</v>
      </c>
      <c r="N91" s="23">
        <v>0.11892348032</v>
      </c>
      <c r="O91" s="23">
        <v>-1.0015476024E-2</v>
      </c>
      <c r="P91" s="49"/>
      <c r="Q91" s="21">
        <v>6.9060514254000007E-3</v>
      </c>
      <c r="R91" s="21">
        <v>3.7494488104000002E-2</v>
      </c>
      <c r="S91" s="49"/>
      <c r="T91" s="52">
        <v>24.574726167000001</v>
      </c>
      <c r="U91" s="54" t="s">
        <v>462</v>
      </c>
      <c r="V91" s="63"/>
      <c r="W91" s="52">
        <v>71152.168229999996</v>
      </c>
      <c r="X91" s="52">
        <v>241258.40414999999</v>
      </c>
      <c r="Y91" s="44">
        <v>0.29492099344967004</v>
      </c>
      <c r="Z91" s="63"/>
      <c r="AA91" s="45">
        <v>4.0405925680000001</v>
      </c>
      <c r="AB91" s="23">
        <v>7.5762294435850558E-2</v>
      </c>
      <c r="AC91" s="82" t="s">
        <v>137</v>
      </c>
      <c r="AD91" s="53">
        <v>45656</v>
      </c>
    </row>
    <row r="92" spans="1:30" s="5" customFormat="1" ht="15" customHeight="1" x14ac:dyDescent="0.3">
      <c r="A92" s="18"/>
      <c r="B92" s="20" t="s">
        <v>58</v>
      </c>
      <c r="C92" s="19" t="s">
        <v>213</v>
      </c>
      <c r="D92" s="19" t="s">
        <v>204</v>
      </c>
      <c r="E92" s="19" t="s">
        <v>191</v>
      </c>
      <c r="F92" s="19" t="s">
        <v>188</v>
      </c>
      <c r="G92" s="19" t="s">
        <v>214</v>
      </c>
      <c r="H92" s="21">
        <v>1.2E-2</v>
      </c>
      <c r="I92" s="63"/>
      <c r="J92" s="22">
        <v>38.65</v>
      </c>
      <c r="K92" s="63"/>
      <c r="L92" s="23">
        <v>-1.1808222449000001E-2</v>
      </c>
      <c r="M92" s="23">
        <v>-2.1189350036999999E-2</v>
      </c>
      <c r="N92" s="23">
        <v>3.7470306510000002E-2</v>
      </c>
      <c r="O92" s="23">
        <v>-0.10528446751000001</v>
      </c>
      <c r="P92" s="49"/>
      <c r="Q92" s="21">
        <v>1.1846093152999998E-2</v>
      </c>
      <c r="R92" s="21">
        <v>0.10802570302999999</v>
      </c>
      <c r="S92" s="49"/>
      <c r="T92" s="52">
        <v>28.622164000000001</v>
      </c>
      <c r="U92" s="54" t="s">
        <v>462</v>
      </c>
      <c r="V92" s="63"/>
      <c r="W92" s="52">
        <v>70176.650399999999</v>
      </c>
      <c r="X92" s="52">
        <v>131287.84041</v>
      </c>
      <c r="Y92" s="44">
        <v>0.53452513333180507</v>
      </c>
      <c r="Z92" s="63"/>
      <c r="AA92" s="45">
        <v>0.46886836700000001</v>
      </c>
      <c r="AB92" s="23">
        <v>0.145573619767141</v>
      </c>
      <c r="AC92" s="82" t="s">
        <v>137</v>
      </c>
      <c r="AD92" s="53">
        <v>45665</v>
      </c>
    </row>
    <row r="93" spans="1:30" s="5" customFormat="1" ht="15" customHeight="1" x14ac:dyDescent="0.3">
      <c r="A93" s="18"/>
      <c r="B93" s="20" t="s">
        <v>72</v>
      </c>
      <c r="C93" s="19" t="s">
        <v>247</v>
      </c>
      <c r="D93" s="19" t="s">
        <v>204</v>
      </c>
      <c r="E93" s="19" t="s">
        <v>194</v>
      </c>
      <c r="F93" s="19" t="s">
        <v>200</v>
      </c>
      <c r="G93" s="19" t="s">
        <v>200</v>
      </c>
      <c r="H93" s="21">
        <v>2.7000000000000001E-3</v>
      </c>
      <c r="I93" s="63"/>
      <c r="J93" s="22">
        <v>6.89</v>
      </c>
      <c r="K93" s="63"/>
      <c r="L93" s="23">
        <v>9.1917591125999995E-2</v>
      </c>
      <c r="M93" s="23">
        <v>-4.8342541436000003E-2</v>
      </c>
      <c r="N93" s="23">
        <v>6.4914992271999997E-2</v>
      </c>
      <c r="O93" s="23">
        <v>-0.40705679861999999</v>
      </c>
      <c r="P93" s="49"/>
      <c r="Q93" s="21">
        <v>0</v>
      </c>
      <c r="R93" s="21">
        <v>0</v>
      </c>
      <c r="S93" s="49"/>
      <c r="T93" s="52">
        <v>2.6356415000000002</v>
      </c>
      <c r="U93" s="54" t="s">
        <v>462</v>
      </c>
      <c r="V93" s="63"/>
      <c r="W93" s="52">
        <v>27018.680260000001</v>
      </c>
      <c r="X93" s="52">
        <v>98709.800910000005</v>
      </c>
      <c r="Y93" s="44">
        <v>0.27371831379373002</v>
      </c>
      <c r="Z93" s="63"/>
      <c r="AA93" s="45">
        <v>0</v>
      </c>
      <c r="AB93" s="23">
        <v>0</v>
      </c>
      <c r="AC93" s="82" t="s">
        <v>148</v>
      </c>
      <c r="AD93" s="53">
        <v>44385</v>
      </c>
    </row>
    <row r="94" spans="1:30" s="5" customFormat="1" ht="15" customHeight="1" x14ac:dyDescent="0.3">
      <c r="A94" s="18"/>
      <c r="B94" s="20" t="s">
        <v>56</v>
      </c>
      <c r="C94" s="19" t="s">
        <v>209</v>
      </c>
      <c r="D94" s="19" t="s">
        <v>204</v>
      </c>
      <c r="E94" s="19" t="s">
        <v>191</v>
      </c>
      <c r="F94" s="19" t="s">
        <v>200</v>
      </c>
      <c r="G94" s="19" t="s">
        <v>186</v>
      </c>
      <c r="H94" s="21">
        <v>8.0000000000000002E-3</v>
      </c>
      <c r="I94" s="63"/>
      <c r="J94" s="22">
        <v>7.14</v>
      </c>
      <c r="K94" s="63"/>
      <c r="L94" s="23">
        <v>1.8544935804999999E-2</v>
      </c>
      <c r="M94" s="23">
        <v>-2.1917808220000001E-2</v>
      </c>
      <c r="N94" s="23">
        <v>6.5671641790999991E-2</v>
      </c>
      <c r="O94" s="23">
        <v>-0.29724409449</v>
      </c>
      <c r="P94" s="49"/>
      <c r="Q94" s="21">
        <v>0</v>
      </c>
      <c r="R94" s="21">
        <v>0</v>
      </c>
      <c r="S94" s="49"/>
      <c r="T94" s="52">
        <v>17.093138166999999</v>
      </c>
      <c r="U94" s="54" t="s">
        <v>462</v>
      </c>
      <c r="V94" s="63"/>
      <c r="W94" s="52">
        <v>17240.0298</v>
      </c>
      <c r="X94" s="52">
        <v>65982.816789999997</v>
      </c>
      <c r="Y94" s="44">
        <v>0.26128059756631677</v>
      </c>
      <c r="Z94" s="63"/>
      <c r="AA94" s="45">
        <v>0</v>
      </c>
      <c r="AB94" s="23">
        <v>0</v>
      </c>
      <c r="AC94" s="82" t="s">
        <v>137</v>
      </c>
      <c r="AD94" s="53">
        <v>45288</v>
      </c>
    </row>
    <row r="95" spans="1:30" s="5" customFormat="1" ht="15" customHeight="1" x14ac:dyDescent="0.3">
      <c r="A95" s="18"/>
      <c r="B95" s="20" t="s">
        <v>81</v>
      </c>
      <c r="C95" s="19" t="s">
        <v>263</v>
      </c>
      <c r="D95" s="19" t="s">
        <v>204</v>
      </c>
      <c r="E95" s="19" t="s">
        <v>262</v>
      </c>
      <c r="F95" s="19" t="s">
        <v>188</v>
      </c>
      <c r="G95" s="19" t="s">
        <v>192</v>
      </c>
      <c r="H95" s="21">
        <v>5.0000000000000001E-3</v>
      </c>
      <c r="I95" s="63"/>
      <c r="J95" s="22">
        <v>61.85</v>
      </c>
      <c r="K95" s="63"/>
      <c r="L95" s="23">
        <v>1.7437980870000001E-2</v>
      </c>
      <c r="M95" s="23">
        <v>7.1416900791999999E-2</v>
      </c>
      <c r="N95" s="23">
        <v>-4.3608297981000001E-2</v>
      </c>
      <c r="O95" s="23">
        <v>0.11308969836999999</v>
      </c>
      <c r="P95" s="49"/>
      <c r="Q95" s="21">
        <v>5.2373158756000007E-3</v>
      </c>
      <c r="R95" s="21">
        <v>0.20362078675</v>
      </c>
      <c r="S95" s="49"/>
      <c r="T95" s="52">
        <v>356.37876217000002</v>
      </c>
      <c r="U95" s="54" t="s">
        <v>462</v>
      </c>
      <c r="V95" s="63"/>
      <c r="W95" s="52">
        <v>69621.761750000005</v>
      </c>
      <c r="X95" s="52">
        <v>134336.37609000001</v>
      </c>
      <c r="Y95" s="44">
        <v>0.51826440295930121</v>
      </c>
      <c r="Z95" s="63"/>
      <c r="AA95" s="45">
        <v>0.32</v>
      </c>
      <c r="AB95" s="23">
        <v>6.2085691188358931E-2</v>
      </c>
      <c r="AC95" s="82" t="s">
        <v>137</v>
      </c>
      <c r="AD95" s="53">
        <v>45665</v>
      </c>
    </row>
    <row r="96" spans="1:30" s="5" customFormat="1" ht="15" customHeight="1" x14ac:dyDescent="0.3">
      <c r="A96" s="18"/>
      <c r="B96" s="20" t="s">
        <v>55</v>
      </c>
      <c r="C96" s="19" t="s">
        <v>207</v>
      </c>
      <c r="D96" s="19" t="s">
        <v>204</v>
      </c>
      <c r="E96" s="19" t="s">
        <v>191</v>
      </c>
      <c r="F96" s="19" t="s">
        <v>188</v>
      </c>
      <c r="G96" s="19" t="s">
        <v>208</v>
      </c>
      <c r="H96" s="21">
        <v>2E-3</v>
      </c>
      <c r="I96" s="63"/>
      <c r="J96" s="22">
        <v>16.940000000000001</v>
      </c>
      <c r="K96" s="63"/>
      <c r="L96" s="23">
        <v>-1.7213688880000001E-2</v>
      </c>
      <c r="M96" s="23">
        <v>-5.0624258077000002E-2</v>
      </c>
      <c r="N96" s="23">
        <v>6.5408805032E-2</v>
      </c>
      <c r="O96" s="23">
        <v>-0.15688590602999999</v>
      </c>
      <c r="P96" s="49"/>
      <c r="Q96" s="21">
        <v>3.4682080924999998E-3</v>
      </c>
      <c r="R96" s="21">
        <v>4.1712381978E-2</v>
      </c>
      <c r="S96" s="49"/>
      <c r="T96" s="52">
        <v>21.716293499999999</v>
      </c>
      <c r="U96" s="54" t="s">
        <v>462</v>
      </c>
      <c r="V96" s="63"/>
      <c r="W96" s="52">
        <v>64576.2117</v>
      </c>
      <c r="X96" s="52">
        <v>237846.40552</v>
      </c>
      <c r="Y96" s="44">
        <v>0.27150383693551311</v>
      </c>
      <c r="Z96" s="63"/>
      <c r="AA96" s="45">
        <v>0.06</v>
      </c>
      <c r="AB96" s="23">
        <v>4.250295159386068E-2</v>
      </c>
      <c r="AC96" s="82" t="s">
        <v>137</v>
      </c>
      <c r="AD96" s="53">
        <v>45645</v>
      </c>
    </row>
    <row r="97" spans="1:30" s="5" customFormat="1" ht="15" customHeight="1" x14ac:dyDescent="0.3">
      <c r="A97" s="18"/>
      <c r="B97" s="20" t="s">
        <v>60</v>
      </c>
      <c r="C97" s="19" t="s">
        <v>218</v>
      </c>
      <c r="D97" s="19" t="s">
        <v>204</v>
      </c>
      <c r="E97" s="19" t="s">
        <v>191</v>
      </c>
      <c r="F97" s="19" t="s">
        <v>198</v>
      </c>
      <c r="G97" s="19" t="s">
        <v>198</v>
      </c>
      <c r="H97" s="21">
        <v>3.0000000000000001E-3</v>
      </c>
      <c r="I97" s="63"/>
      <c r="J97" s="22">
        <v>20.84</v>
      </c>
      <c r="K97" s="63"/>
      <c r="L97" s="23">
        <v>-6.9729603730000006E-2</v>
      </c>
      <c r="M97" s="23">
        <v>-0.16692483386999998</v>
      </c>
      <c r="N97" s="23">
        <v>-8.9160839160999997E-2</v>
      </c>
      <c r="O97" s="23">
        <v>-0.28174610172000003</v>
      </c>
      <c r="P97" s="49"/>
      <c r="Q97" s="21">
        <v>4.4444444444E-3</v>
      </c>
      <c r="R97" s="21">
        <v>3.7698412697999999E-2</v>
      </c>
      <c r="S97" s="49"/>
      <c r="T97" s="52">
        <v>12.574676166</v>
      </c>
      <c r="U97" s="54" t="s">
        <v>462</v>
      </c>
      <c r="V97" s="63"/>
      <c r="W97" s="52">
        <v>29488.6</v>
      </c>
      <c r="X97" s="52">
        <v>101541.49811</v>
      </c>
      <c r="Y97" s="44">
        <v>0.29040934542894936</v>
      </c>
      <c r="Z97" s="63"/>
      <c r="AA97" s="45">
        <v>0.1</v>
      </c>
      <c r="AB97" s="23">
        <v>5.7581573896353176E-2</v>
      </c>
      <c r="AC97" s="82" t="s">
        <v>137</v>
      </c>
      <c r="AD97" s="53">
        <v>45656</v>
      </c>
    </row>
    <row r="98" spans="1:30" s="5" customFormat="1" ht="15" customHeight="1" x14ac:dyDescent="0.3">
      <c r="A98" s="18"/>
      <c r="B98" s="20" t="s">
        <v>513</v>
      </c>
      <c r="C98" s="19" t="s">
        <v>525</v>
      </c>
      <c r="D98" s="19" t="s">
        <v>204</v>
      </c>
      <c r="E98" s="19" t="s">
        <v>191</v>
      </c>
      <c r="F98" s="19" t="s">
        <v>200</v>
      </c>
      <c r="G98" s="19" t="s">
        <v>200</v>
      </c>
      <c r="H98" s="21">
        <v>3.0000000000000001E-3</v>
      </c>
      <c r="I98" s="63"/>
      <c r="J98" s="22">
        <v>228.62</v>
      </c>
      <c r="K98" s="63"/>
      <c r="L98" s="23">
        <v>-0.25770317218</v>
      </c>
      <c r="M98" s="23">
        <v>-0.37780801414000004</v>
      </c>
      <c r="N98" s="23">
        <v>-2.2991452991E-2</v>
      </c>
      <c r="O98" s="23">
        <v>-0.16287666393</v>
      </c>
      <c r="P98" s="49"/>
      <c r="Q98" s="21">
        <v>0</v>
      </c>
      <c r="R98" s="21">
        <v>0.15628757673000002</v>
      </c>
      <c r="S98" s="49"/>
      <c r="T98" s="52">
        <v>31.086453667000001</v>
      </c>
      <c r="U98" s="54" t="s">
        <v>462</v>
      </c>
      <c r="V98" s="63"/>
      <c r="W98" s="52">
        <v>23242.42368</v>
      </c>
      <c r="X98" s="52">
        <v>76636.584050000005</v>
      </c>
      <c r="Y98" s="44">
        <v>0.30328105001177957</v>
      </c>
      <c r="Z98" s="63"/>
      <c r="AA98" s="45">
        <v>0</v>
      </c>
      <c r="AB98" s="23">
        <v>0</v>
      </c>
      <c r="AC98" s="82" t="s">
        <v>138</v>
      </c>
      <c r="AD98" s="53">
        <v>45602</v>
      </c>
    </row>
    <row r="99" spans="1:30" s="5" customFormat="1" ht="15" customHeight="1" x14ac:dyDescent="0.3">
      <c r="A99" s="18"/>
      <c r="B99" s="20" t="s">
        <v>83</v>
      </c>
      <c r="C99" s="19" t="s">
        <v>266</v>
      </c>
      <c r="D99" s="19" t="s">
        <v>204</v>
      </c>
      <c r="E99" s="19" t="s">
        <v>265</v>
      </c>
      <c r="F99" s="19" t="s">
        <v>188</v>
      </c>
      <c r="G99" s="19" t="s">
        <v>192</v>
      </c>
      <c r="H99" s="21">
        <v>0.02</v>
      </c>
      <c r="I99" s="63"/>
      <c r="J99" s="22">
        <v>268.79000000000002</v>
      </c>
      <c r="K99" s="63"/>
      <c r="L99" s="23">
        <v>4.0894351457999994E-2</v>
      </c>
      <c r="M99" s="23">
        <v>1.8751000883999999E-2</v>
      </c>
      <c r="N99" s="23">
        <v>-1.8656443956999998E-2</v>
      </c>
      <c r="O99" s="23">
        <v>-1.3175421526E-2</v>
      </c>
      <c r="P99" s="49"/>
      <c r="Q99" s="21">
        <v>1.0498084291E-2</v>
      </c>
      <c r="R99" s="21">
        <v>0.10533434512999999</v>
      </c>
      <c r="S99" s="49"/>
      <c r="T99" s="52">
        <v>38.930196500000001</v>
      </c>
      <c r="U99" s="54" t="s">
        <v>462</v>
      </c>
      <c r="V99" s="63"/>
      <c r="W99" s="52">
        <v>53758</v>
      </c>
      <c r="X99" s="52">
        <v>64291.675840000004</v>
      </c>
      <c r="Y99" s="44">
        <v>0.83615801420055191</v>
      </c>
      <c r="Z99" s="63"/>
      <c r="AA99" s="45">
        <v>2.74</v>
      </c>
      <c r="AB99" s="23">
        <v>0.12232597938911417</v>
      </c>
      <c r="AC99" s="82" t="s">
        <v>147</v>
      </c>
      <c r="AD99" s="53">
        <v>45639</v>
      </c>
    </row>
    <row r="100" spans="1:30" s="5" customFormat="1" ht="15" customHeight="1" x14ac:dyDescent="0.3">
      <c r="A100" s="18"/>
      <c r="B100" s="20" t="s">
        <v>69</v>
      </c>
      <c r="C100" s="19" t="s">
        <v>243</v>
      </c>
      <c r="D100" s="19" t="s">
        <v>204</v>
      </c>
      <c r="E100" s="19" t="s">
        <v>175</v>
      </c>
      <c r="F100" s="19" t="s">
        <v>188</v>
      </c>
      <c r="G100" s="19" t="s">
        <v>0</v>
      </c>
      <c r="H100" s="21">
        <v>7.4644805801792414E-3</v>
      </c>
      <c r="I100" s="63"/>
      <c r="J100" s="22">
        <v>1800</v>
      </c>
      <c r="K100" s="63"/>
      <c r="L100" s="23">
        <v>-4.4729122962999995E-2</v>
      </c>
      <c r="M100" s="23">
        <v>-6.7483938167000004E-2</v>
      </c>
      <c r="N100" s="23">
        <v>7.2747621706999999E-3</v>
      </c>
      <c r="O100" s="23">
        <v>-2.1791584770000001E-2</v>
      </c>
      <c r="P100" s="49"/>
      <c r="Q100" s="21">
        <v>6.8493511556999998E-3</v>
      </c>
      <c r="R100" s="21">
        <v>8.1000000000000003E-2</v>
      </c>
      <c r="S100" s="49"/>
      <c r="T100" s="52">
        <v>17.925189499999998</v>
      </c>
      <c r="U100" s="54" t="s">
        <v>462</v>
      </c>
      <c r="V100" s="63"/>
      <c r="W100" s="52">
        <v>130500</v>
      </c>
      <c r="X100" s="52">
        <v>165918.28881999999</v>
      </c>
      <c r="Y100" s="44">
        <v>0.78653173756857941</v>
      </c>
      <c r="Z100" s="63"/>
      <c r="AA100" s="45">
        <v>13</v>
      </c>
      <c r="AB100" s="23">
        <v>8.666666666666667E-2</v>
      </c>
      <c r="AC100" s="82" t="s">
        <v>137</v>
      </c>
      <c r="AD100" s="53">
        <v>45656</v>
      </c>
    </row>
    <row r="101" spans="1:30" s="5" customFormat="1" ht="15" customHeight="1" x14ac:dyDescent="0.3">
      <c r="A101" s="18"/>
      <c r="B101" s="20" t="s">
        <v>134</v>
      </c>
      <c r="C101" s="19" t="s">
        <v>245</v>
      </c>
      <c r="D101" s="19" t="s">
        <v>204</v>
      </c>
      <c r="E101" s="19" t="s">
        <v>175</v>
      </c>
      <c r="F101" s="19" t="s">
        <v>188</v>
      </c>
      <c r="G101" s="19" t="s">
        <v>238</v>
      </c>
      <c r="H101" s="21">
        <v>5.5000000000000005E-3</v>
      </c>
      <c r="I101" s="63"/>
      <c r="J101" s="22">
        <v>47.5</v>
      </c>
      <c r="K101" s="63"/>
      <c r="L101" s="23">
        <v>-6.2743190971999999E-2</v>
      </c>
      <c r="M101" s="23">
        <v>-0.14975850857</v>
      </c>
      <c r="N101" s="23">
        <v>-2.9820261439000004E-2</v>
      </c>
      <c r="O101" s="23">
        <v>-0.21330492261</v>
      </c>
      <c r="P101" s="49"/>
      <c r="Q101" s="21">
        <v>5.6885052962000002E-3</v>
      </c>
      <c r="R101" s="21">
        <v>6.7783584383999992E-2</v>
      </c>
      <c r="S101" s="49"/>
      <c r="T101" s="52">
        <v>3.3920913332999998</v>
      </c>
      <c r="U101" s="54" t="s">
        <v>462</v>
      </c>
      <c r="V101" s="63"/>
      <c r="W101" s="52">
        <v>52133.577499999999</v>
      </c>
      <c r="X101" s="52">
        <v>96700.039529999995</v>
      </c>
      <c r="Y101" s="44">
        <v>0.5391267444500496</v>
      </c>
      <c r="Z101" s="63"/>
      <c r="AA101" s="45">
        <v>0.28999999999999998</v>
      </c>
      <c r="AB101" s="23">
        <v>7.3263157894736836E-2</v>
      </c>
      <c r="AC101" s="82" t="s">
        <v>137</v>
      </c>
      <c r="AD101" s="53">
        <v>45656</v>
      </c>
    </row>
    <row r="102" spans="1:30" s="5" customFormat="1" ht="15" customHeight="1" x14ac:dyDescent="0.3">
      <c r="A102" s="18"/>
      <c r="B102" s="20" t="s">
        <v>344</v>
      </c>
      <c r="C102" s="19" t="s">
        <v>528</v>
      </c>
      <c r="D102" s="19" t="s">
        <v>204</v>
      </c>
      <c r="E102" s="19" t="s">
        <v>175</v>
      </c>
      <c r="F102" s="19" t="s">
        <v>529</v>
      </c>
      <c r="G102" s="19" t="s">
        <v>281</v>
      </c>
      <c r="H102" s="21">
        <v>2.3E-3</v>
      </c>
      <c r="I102" s="63"/>
      <c r="J102" s="22">
        <v>7.5</v>
      </c>
      <c r="K102" s="63"/>
      <c r="L102" s="23">
        <v>-1.3157894736999999E-2</v>
      </c>
      <c r="M102" s="23">
        <v>-1.0554089710000001E-2</v>
      </c>
      <c r="N102" s="23">
        <v>-1.0554089710000001E-2</v>
      </c>
      <c r="O102" s="23">
        <v>-5.1833122630000006E-2</v>
      </c>
      <c r="P102" s="49"/>
      <c r="Q102" s="21">
        <v>0</v>
      </c>
      <c r="R102" s="21">
        <v>0</v>
      </c>
      <c r="S102" s="49"/>
      <c r="T102" s="52">
        <v>1355.6719618</v>
      </c>
      <c r="U102" s="54" t="s">
        <v>462</v>
      </c>
      <c r="V102" s="63"/>
      <c r="W102" s="52">
        <v>711240.52500000002</v>
      </c>
      <c r="X102" s="52">
        <v>1278991.8128</v>
      </c>
      <c r="Y102" s="44">
        <v>0.55609466603459723</v>
      </c>
      <c r="Z102" s="63"/>
      <c r="AA102" s="45">
        <v>0</v>
      </c>
      <c r="AB102" s="81">
        <v>0</v>
      </c>
      <c r="AC102" s="82" t="s">
        <v>137</v>
      </c>
      <c r="AD102" s="53">
        <v>44012</v>
      </c>
    </row>
    <row r="103" spans="1:30" s="5" customFormat="1" ht="15" customHeight="1" x14ac:dyDescent="0.3">
      <c r="A103" s="18"/>
      <c r="B103" s="20" t="s">
        <v>514</v>
      </c>
      <c r="C103" s="19" t="s">
        <v>530</v>
      </c>
      <c r="D103" s="19" t="s">
        <v>171</v>
      </c>
      <c r="E103" s="19" t="s">
        <v>191</v>
      </c>
      <c r="F103" s="19" t="s">
        <v>188</v>
      </c>
      <c r="G103" s="19" t="s">
        <v>531</v>
      </c>
      <c r="H103" s="21">
        <v>5.0000000000000001E-3</v>
      </c>
      <c r="I103" s="63"/>
      <c r="J103" s="22">
        <v>14.01</v>
      </c>
      <c r="K103" s="63"/>
      <c r="L103" s="23">
        <v>2.1137026239E-2</v>
      </c>
      <c r="M103" s="23">
        <v>9.5387021110999989E-2</v>
      </c>
      <c r="N103" s="23">
        <v>1.4295925647999999E-3</v>
      </c>
      <c r="O103" s="23">
        <v>2.1137026239E-2</v>
      </c>
      <c r="P103" s="49"/>
      <c r="Q103" s="21">
        <v>0</v>
      </c>
      <c r="R103" s="21">
        <v>0</v>
      </c>
      <c r="S103" s="49"/>
      <c r="T103" s="52">
        <v>418.22344600000002</v>
      </c>
      <c r="U103" s="54" t="s">
        <v>462</v>
      </c>
      <c r="V103" s="63"/>
      <c r="W103" s="52">
        <v>138699</v>
      </c>
      <c r="X103" s="52">
        <v>141817.68947000001</v>
      </c>
      <c r="Y103" s="44">
        <v>0.97800916457139331</v>
      </c>
      <c r="Z103" s="63"/>
      <c r="AA103" s="45">
        <v>0</v>
      </c>
      <c r="AB103" s="23">
        <v>0</v>
      </c>
      <c r="AC103" s="82" t="s">
        <v>532</v>
      </c>
      <c r="AD103" s="53">
        <v>42551</v>
      </c>
    </row>
    <row r="104" spans="1:30" s="5" customFormat="1" ht="15" customHeight="1" x14ac:dyDescent="0.3">
      <c r="A104" s="18"/>
      <c r="B104" s="20" t="s">
        <v>356</v>
      </c>
      <c r="C104" s="19" t="s">
        <v>382</v>
      </c>
      <c r="D104" s="19" t="s">
        <v>171</v>
      </c>
      <c r="E104" s="19" t="s">
        <v>366</v>
      </c>
      <c r="F104" s="19" t="s">
        <v>384</v>
      </c>
      <c r="G104" s="19" t="s">
        <v>385</v>
      </c>
      <c r="H104" s="21">
        <v>1.2500000000000001E-2</v>
      </c>
      <c r="I104" s="63"/>
      <c r="J104" s="22">
        <v>84.57</v>
      </c>
      <c r="K104" s="63"/>
      <c r="L104" s="23">
        <v>1.8698763839000002E-2</v>
      </c>
      <c r="M104" s="23">
        <v>4.4151585080000003E-3</v>
      </c>
      <c r="N104" s="23">
        <v>-6.9281352744000003E-3</v>
      </c>
      <c r="O104" s="23">
        <v>-7.2347450356999993E-2</v>
      </c>
      <c r="P104" s="49"/>
      <c r="Q104" s="21">
        <v>1.30812225E-2</v>
      </c>
      <c r="R104" s="21">
        <v>0.10830500241999999</v>
      </c>
      <c r="S104" s="49"/>
      <c r="T104" s="52">
        <v>5366.0303954999999</v>
      </c>
      <c r="U104" s="54">
        <v>1.2199999999999999E-2</v>
      </c>
      <c r="V104" s="63"/>
      <c r="W104" s="52">
        <v>1594289.9604</v>
      </c>
      <c r="X104" s="52">
        <v>1827212.3337999999</v>
      </c>
      <c r="Y104" s="44">
        <v>0.8725258312395483</v>
      </c>
      <c r="Z104" s="63"/>
      <c r="AA104" s="45">
        <v>1.1000000000000001</v>
      </c>
      <c r="AB104" s="23">
        <v>0.15608371763036541</v>
      </c>
      <c r="AC104" s="82" t="s">
        <v>139</v>
      </c>
      <c r="AD104" s="53">
        <v>45656</v>
      </c>
    </row>
    <row r="105" spans="1:30" s="5" customFormat="1" ht="15" customHeight="1" x14ac:dyDescent="0.3">
      <c r="A105" s="18"/>
      <c r="B105" s="20" t="s">
        <v>343</v>
      </c>
      <c r="C105" s="19" t="s">
        <v>383</v>
      </c>
      <c r="D105" s="19" t="s">
        <v>171</v>
      </c>
      <c r="E105" s="19" t="s">
        <v>225</v>
      </c>
      <c r="F105" s="19" t="s">
        <v>242</v>
      </c>
      <c r="G105" s="19" t="s">
        <v>386</v>
      </c>
      <c r="H105" s="21">
        <v>1.3050000000000001E-2</v>
      </c>
      <c r="I105" s="63"/>
      <c r="J105" s="22">
        <v>66.95</v>
      </c>
      <c r="K105" s="63"/>
      <c r="L105" s="23">
        <v>7.2997571987999998E-2</v>
      </c>
      <c r="M105" s="23">
        <v>-5.3425210748999995E-2</v>
      </c>
      <c r="N105" s="23">
        <v>-2.3340627281E-2</v>
      </c>
      <c r="O105" s="23">
        <v>-0.10331939086</v>
      </c>
      <c r="P105" s="49"/>
      <c r="Q105" s="21">
        <v>1.5017388555E-2</v>
      </c>
      <c r="R105" s="21">
        <v>0.11587810649999999</v>
      </c>
      <c r="S105" s="49"/>
      <c r="T105" s="52">
        <v>606.53520417000004</v>
      </c>
      <c r="U105" s="54">
        <v>2.3799999999999997E-3</v>
      </c>
      <c r="V105" s="63"/>
      <c r="W105" s="52">
        <v>310259.08744999999</v>
      </c>
      <c r="X105" s="52">
        <v>420271.43508000002</v>
      </c>
      <c r="Y105" s="44">
        <v>0.73823501088276722</v>
      </c>
      <c r="Z105" s="63"/>
      <c r="AA105" s="45">
        <v>0.95</v>
      </c>
      <c r="AB105" s="23">
        <v>0.1702763256161314</v>
      </c>
      <c r="AC105" s="82" t="s">
        <v>144</v>
      </c>
      <c r="AD105" s="53">
        <v>45656</v>
      </c>
    </row>
    <row r="106" spans="1:30" s="5" customFormat="1" ht="15" customHeight="1" x14ac:dyDescent="0.3">
      <c r="A106" s="18"/>
      <c r="B106" s="20" t="s">
        <v>90</v>
      </c>
      <c r="C106" s="19" t="s">
        <v>278</v>
      </c>
      <c r="D106" s="19" t="s">
        <v>171</v>
      </c>
      <c r="E106" s="19" t="s">
        <v>225</v>
      </c>
      <c r="F106" s="19" t="s">
        <v>200</v>
      </c>
      <c r="G106" s="19" t="s">
        <v>200</v>
      </c>
      <c r="H106" s="21">
        <v>7.4999999999999997E-3</v>
      </c>
      <c r="I106" s="63"/>
      <c r="J106" s="22" t="s">
        <v>0</v>
      </c>
      <c r="K106" s="63"/>
      <c r="L106" s="23" t="s">
        <v>462</v>
      </c>
      <c r="M106" s="23" t="s">
        <v>462</v>
      </c>
      <c r="N106" s="23" t="s">
        <v>462</v>
      </c>
      <c r="O106" s="23" t="s">
        <v>462</v>
      </c>
      <c r="P106" s="49"/>
      <c r="Q106" s="21">
        <v>0</v>
      </c>
      <c r="R106" s="21">
        <v>0.28080568719999999</v>
      </c>
      <c r="S106" s="49"/>
      <c r="T106" s="52">
        <v>29.936119832999999</v>
      </c>
      <c r="U106" s="54" t="s">
        <v>462</v>
      </c>
      <c r="V106" s="63"/>
      <c r="W106" s="52">
        <v>2749.3419199999998</v>
      </c>
      <c r="X106" s="52">
        <v>2882.5963700000002</v>
      </c>
      <c r="Y106" s="44">
        <v>0.95377276840184178</v>
      </c>
      <c r="Z106" s="63"/>
      <c r="AA106" s="45">
        <v>0</v>
      </c>
      <c r="AB106" s="23" t="e">
        <v>#VALUE!</v>
      </c>
      <c r="AC106" s="82" t="s">
        <v>148</v>
      </c>
      <c r="AD106" s="53">
        <v>45504</v>
      </c>
    </row>
    <row r="107" spans="1:30" s="5" customFormat="1" ht="15" customHeight="1" x14ac:dyDescent="0.3">
      <c r="A107" s="18"/>
      <c r="B107" s="20" t="s">
        <v>162</v>
      </c>
      <c r="C107" s="19" t="s">
        <v>313</v>
      </c>
      <c r="D107" s="19" t="s">
        <v>204</v>
      </c>
      <c r="E107" s="19" t="s">
        <v>259</v>
      </c>
      <c r="F107" s="19" t="s">
        <v>200</v>
      </c>
      <c r="G107" s="19" t="s">
        <v>200</v>
      </c>
      <c r="H107" s="21">
        <v>6.9999999999999993E-3</v>
      </c>
      <c r="I107" s="63"/>
      <c r="J107" s="22">
        <v>98.87</v>
      </c>
      <c r="K107" s="63"/>
      <c r="L107" s="23">
        <v>3.6027422430999996E-2</v>
      </c>
      <c r="M107" s="23">
        <v>-0.14845749766000002</v>
      </c>
      <c r="N107" s="23">
        <v>3.0435223706999997E-3</v>
      </c>
      <c r="O107" s="23">
        <v>-0.21506341127999998</v>
      </c>
      <c r="P107" s="49"/>
      <c r="Q107" s="21">
        <v>1.0373443982999999E-2</v>
      </c>
      <c r="R107" s="21">
        <v>0.14879401348999999</v>
      </c>
      <c r="S107" s="49"/>
      <c r="T107" s="52">
        <v>655.74452199999996</v>
      </c>
      <c r="U107" s="54" t="s">
        <v>462</v>
      </c>
      <c r="V107" s="63"/>
      <c r="W107" s="52">
        <v>232841.02514000001</v>
      </c>
      <c r="X107" s="52">
        <v>279230.30667999998</v>
      </c>
      <c r="Y107" s="44">
        <v>0.83386731156957672</v>
      </c>
      <c r="Z107" s="63"/>
      <c r="AA107" s="45">
        <v>1</v>
      </c>
      <c r="AB107" s="23">
        <v>0.12137149792657023</v>
      </c>
      <c r="AC107" s="82" t="s">
        <v>137</v>
      </c>
      <c r="AD107" s="53">
        <v>45656</v>
      </c>
    </row>
    <row r="108" spans="1:30" s="5" customFormat="1" ht="15" customHeight="1" x14ac:dyDescent="0.3">
      <c r="A108" s="18"/>
      <c r="B108" s="20" t="s">
        <v>357</v>
      </c>
      <c r="C108" s="19" t="s">
        <v>388</v>
      </c>
      <c r="D108" s="19" t="s">
        <v>171</v>
      </c>
      <c r="E108" s="19" t="s">
        <v>225</v>
      </c>
      <c r="F108" s="19" t="s">
        <v>195</v>
      </c>
      <c r="G108" s="19" t="s">
        <v>389</v>
      </c>
      <c r="H108" s="21">
        <v>0.01</v>
      </c>
      <c r="I108" s="63"/>
      <c r="J108" s="22">
        <v>8.5500000000000007</v>
      </c>
      <c r="K108" s="63"/>
      <c r="L108" s="23">
        <v>7.7062777838000002E-2</v>
      </c>
      <c r="M108" s="23">
        <v>-2.4556945829000001E-2</v>
      </c>
      <c r="N108" s="23">
        <v>-2.1739130434999997E-2</v>
      </c>
      <c r="O108" s="23">
        <v>4.7001866242E-2</v>
      </c>
      <c r="P108" s="49"/>
      <c r="Q108" s="21">
        <v>1.1221945137E-2</v>
      </c>
      <c r="R108" s="21">
        <v>0.11232279170999999</v>
      </c>
      <c r="S108" s="49"/>
      <c r="T108" s="52">
        <v>6955.3065417999996</v>
      </c>
      <c r="U108" s="54">
        <v>1.3040000000000001E-2</v>
      </c>
      <c r="V108" s="63"/>
      <c r="W108" s="52">
        <v>1728830.3918000001</v>
      </c>
      <c r="X108" s="52">
        <v>1787379.0569</v>
      </c>
      <c r="Y108" s="44">
        <v>0.96724328570709239</v>
      </c>
      <c r="Z108" s="63"/>
      <c r="AA108" s="45">
        <v>0.09</v>
      </c>
      <c r="AB108" s="23">
        <v>0.12631578947368421</v>
      </c>
      <c r="AC108" s="82" t="s">
        <v>143</v>
      </c>
      <c r="AD108" s="53">
        <v>45656</v>
      </c>
    </row>
    <row r="109" spans="1:30" s="5" customFormat="1" ht="15" customHeight="1" x14ac:dyDescent="0.3">
      <c r="A109" s="18"/>
      <c r="B109" s="20" t="s">
        <v>373</v>
      </c>
      <c r="C109" s="19" t="s">
        <v>387</v>
      </c>
      <c r="D109" s="19" t="s">
        <v>171</v>
      </c>
      <c r="E109" s="19" t="s">
        <v>225</v>
      </c>
      <c r="F109" s="19" t="s">
        <v>188</v>
      </c>
      <c r="G109" s="19" t="s">
        <v>385</v>
      </c>
      <c r="H109" s="21">
        <v>1.2500000000000001E-2</v>
      </c>
      <c r="I109" s="63"/>
      <c r="J109" s="22">
        <v>78.290000000000006</v>
      </c>
      <c r="K109" s="63"/>
      <c r="L109" s="23">
        <v>9.1606246514999989E-2</v>
      </c>
      <c r="M109" s="23">
        <v>3.3374732917000001E-2</v>
      </c>
      <c r="N109" s="23">
        <v>1.688530978E-2</v>
      </c>
      <c r="O109" s="23">
        <v>-2.3910732089000002E-3</v>
      </c>
      <c r="P109" s="49"/>
      <c r="Q109" s="21">
        <v>1.5511324639999999E-2</v>
      </c>
      <c r="R109" s="21">
        <v>0.13907429695999998</v>
      </c>
      <c r="S109" s="49"/>
      <c r="T109" s="52">
        <v>1917.4597836999999</v>
      </c>
      <c r="U109" s="54">
        <v>5.2500000000000003E-3</v>
      </c>
      <c r="V109" s="63"/>
      <c r="W109" s="52">
        <v>689569.31665000005</v>
      </c>
      <c r="X109" s="52">
        <v>779314.00936999999</v>
      </c>
      <c r="Y109" s="44">
        <v>0.88484142253191389</v>
      </c>
      <c r="Z109" s="63"/>
      <c r="AA109" s="45">
        <v>1.1299999999999999</v>
      </c>
      <c r="AB109" s="23">
        <v>0.1732021969600204</v>
      </c>
      <c r="AC109" s="82" t="s">
        <v>144</v>
      </c>
      <c r="AD109" s="53">
        <v>45639</v>
      </c>
    </row>
    <row r="110" spans="1:30" s="5" customFormat="1" ht="15" customHeight="1" x14ac:dyDescent="0.3">
      <c r="A110" s="18"/>
      <c r="B110" s="20" t="s">
        <v>374</v>
      </c>
      <c r="C110" s="19" t="s">
        <v>375</v>
      </c>
      <c r="D110" s="19" t="s">
        <v>171</v>
      </c>
      <c r="E110" s="19" t="s">
        <v>366</v>
      </c>
      <c r="F110" s="19" t="s">
        <v>189</v>
      </c>
      <c r="G110" s="19" t="s">
        <v>376</v>
      </c>
      <c r="H110" s="21">
        <v>1.24E-2</v>
      </c>
      <c r="I110" s="63"/>
      <c r="J110" s="22">
        <v>48.72</v>
      </c>
      <c r="K110" s="63"/>
      <c r="L110" s="23">
        <v>4.2408787298000003E-2</v>
      </c>
      <c r="M110" s="23">
        <v>-5.9475371544999997E-3</v>
      </c>
      <c r="N110" s="23">
        <v>-1.2894181398E-2</v>
      </c>
      <c r="O110" s="23">
        <v>-6.4600371490000003E-2</v>
      </c>
      <c r="P110" s="49"/>
      <c r="Q110" s="21">
        <v>1.2310782241E-2</v>
      </c>
      <c r="R110" s="21">
        <v>0.11954042267000001</v>
      </c>
      <c r="S110" s="49"/>
      <c r="T110" s="52">
        <v>94.354738499999996</v>
      </c>
      <c r="U110" s="54" t="s">
        <v>462</v>
      </c>
      <c r="V110" s="63"/>
      <c r="W110" s="52">
        <v>81152.677588000006</v>
      </c>
      <c r="X110" s="52">
        <v>154095.24974</v>
      </c>
      <c r="Y110" s="44">
        <v>0.52663970969206597</v>
      </c>
      <c r="Z110" s="63"/>
      <c r="AA110" s="45">
        <v>0.58230000000000004</v>
      </c>
      <c r="AB110" s="23">
        <v>8.7999999999999995E-2</v>
      </c>
      <c r="AC110" s="82" t="s">
        <v>137</v>
      </c>
      <c r="AD110" s="53">
        <v>45665</v>
      </c>
    </row>
    <row r="111" spans="1:30" s="5" customFormat="1" ht="15" customHeight="1" x14ac:dyDescent="0.3">
      <c r="A111" s="18"/>
      <c r="B111" s="20" t="s">
        <v>340</v>
      </c>
      <c r="C111" s="19" t="s">
        <v>358</v>
      </c>
      <c r="D111" s="19" t="s">
        <v>171</v>
      </c>
      <c r="E111" s="19" t="s">
        <v>225</v>
      </c>
      <c r="F111" s="19" t="s">
        <v>189</v>
      </c>
      <c r="G111" s="19" t="s">
        <v>359</v>
      </c>
      <c r="H111" s="21">
        <v>1.1999999999999999E-2</v>
      </c>
      <c r="I111" s="63"/>
      <c r="J111" s="22">
        <v>19.850000000000001</v>
      </c>
      <c r="K111" s="63"/>
      <c r="L111" s="23">
        <v>-8.2711491084999991E-2</v>
      </c>
      <c r="M111" s="23">
        <v>-0.26965553255000002</v>
      </c>
      <c r="N111" s="23">
        <v>0.13952341807999999</v>
      </c>
      <c r="O111" s="23">
        <v>-0.39041169181999996</v>
      </c>
      <c r="P111" s="49"/>
      <c r="Q111" s="21">
        <v>3.0653043091999999E-2</v>
      </c>
      <c r="R111" s="21">
        <v>0.11679707876000001</v>
      </c>
      <c r="S111" s="49"/>
      <c r="T111" s="52">
        <v>1300.7604555</v>
      </c>
      <c r="U111" s="54">
        <v>3.4200000000000003E-3</v>
      </c>
      <c r="V111" s="63"/>
      <c r="W111" s="52">
        <v>438371.42764000001</v>
      </c>
      <c r="X111" s="52">
        <v>2516787.7598999999</v>
      </c>
      <c r="Y111" s="44">
        <v>0.17417894135714404</v>
      </c>
      <c r="Z111" s="63"/>
      <c r="AA111" s="45">
        <v>0.69</v>
      </c>
      <c r="AB111" s="23">
        <v>0.41712846347607047</v>
      </c>
      <c r="AC111" s="82" t="s">
        <v>145</v>
      </c>
      <c r="AD111" s="53">
        <v>45665</v>
      </c>
    </row>
    <row r="112" spans="1:30" s="5" customFormat="1" ht="15" customHeight="1" x14ac:dyDescent="0.3">
      <c r="A112" s="18"/>
      <c r="B112" s="20" t="s">
        <v>377</v>
      </c>
      <c r="C112" s="19" t="s">
        <v>533</v>
      </c>
      <c r="D112" s="19" t="s">
        <v>171</v>
      </c>
      <c r="E112" s="19" t="s">
        <v>254</v>
      </c>
      <c r="F112" s="19" t="s">
        <v>189</v>
      </c>
      <c r="G112" s="19" t="s">
        <v>534</v>
      </c>
      <c r="H112" s="21">
        <v>1.2999999999999999E-3</v>
      </c>
      <c r="I112" s="83"/>
      <c r="J112" s="22">
        <v>26.75</v>
      </c>
      <c r="K112" s="83"/>
      <c r="L112" s="23">
        <v>1.4133088032E-2</v>
      </c>
      <c r="M112" s="23">
        <v>-0.24210130547999997</v>
      </c>
      <c r="N112" s="23">
        <v>2.7265745008000001E-2</v>
      </c>
      <c r="O112" s="23">
        <v>-0.24477741912999998</v>
      </c>
      <c r="P112" s="84"/>
      <c r="Q112" s="21">
        <v>0</v>
      </c>
      <c r="R112" s="21">
        <v>0.10190775175000001</v>
      </c>
      <c r="S112" s="84"/>
      <c r="T112" s="52">
        <v>587.09788500000002</v>
      </c>
      <c r="U112" s="54">
        <v>8.5999999999999998E-4</v>
      </c>
      <c r="V112" s="83"/>
      <c r="W112" s="52">
        <v>114190.58725</v>
      </c>
      <c r="X112" s="52">
        <v>290494.47975</v>
      </c>
      <c r="Y112" s="44">
        <v>0.39309038625543796</v>
      </c>
      <c r="Z112" s="83"/>
      <c r="AA112" s="45">
        <v>0</v>
      </c>
      <c r="AB112" s="23">
        <v>0</v>
      </c>
      <c r="AC112" s="82" t="s">
        <v>137</v>
      </c>
      <c r="AD112" s="53">
        <v>45603</v>
      </c>
    </row>
    <row r="113" spans="1:30" s="5" customFormat="1" ht="15" customHeight="1" x14ac:dyDescent="0.3">
      <c r="A113" s="18" t="s">
        <v>378</v>
      </c>
      <c r="B113" s="20" t="s">
        <v>378</v>
      </c>
      <c r="C113" s="19" t="s">
        <v>380</v>
      </c>
      <c r="D113" s="19" t="s">
        <v>171</v>
      </c>
      <c r="E113" s="19" t="s">
        <v>225</v>
      </c>
      <c r="F113" s="19" t="s">
        <v>188</v>
      </c>
      <c r="G113" s="19" t="s">
        <v>381</v>
      </c>
      <c r="H113" s="21">
        <v>0.01</v>
      </c>
      <c r="I113" s="63"/>
      <c r="J113" s="22">
        <v>92</v>
      </c>
      <c r="K113" s="63"/>
      <c r="L113" s="23">
        <v>4.5360188110999997E-2</v>
      </c>
      <c r="M113" s="23">
        <v>-5.5909850644000007E-3</v>
      </c>
      <c r="N113" s="23">
        <v>1.6013252347E-2</v>
      </c>
      <c r="O113" s="23">
        <v>4.5090139534000005E-2</v>
      </c>
      <c r="P113" s="49"/>
      <c r="Q113" s="21">
        <v>1.0680157392000001E-2</v>
      </c>
      <c r="R113" s="21">
        <v>0.11472275334000001</v>
      </c>
      <c r="S113" s="49"/>
      <c r="T113" s="52">
        <v>1224.0621796999999</v>
      </c>
      <c r="U113" s="54">
        <v>3.2000000000000002E-3</v>
      </c>
      <c r="V113" s="55"/>
      <c r="W113" s="52">
        <v>419116.85600000003</v>
      </c>
      <c r="X113" s="52">
        <v>429720.84074000001</v>
      </c>
      <c r="Y113" s="44">
        <v>0.97532355023382289</v>
      </c>
      <c r="Z113" s="63"/>
      <c r="AA113" s="45">
        <v>0.95</v>
      </c>
      <c r="AB113" s="23">
        <v>0.12391304347826085</v>
      </c>
      <c r="AC113" s="82" t="s">
        <v>144</v>
      </c>
      <c r="AD113" s="53">
        <v>45639</v>
      </c>
    </row>
    <row r="114" spans="1:30" s="34" customFormat="1" ht="15" customHeight="1" x14ac:dyDescent="0.45">
      <c r="A114" s="5"/>
      <c r="B114" s="74" t="s">
        <v>114</v>
      </c>
      <c r="C114" s="26"/>
      <c r="D114" s="26"/>
      <c r="E114" s="25"/>
      <c r="F114" s="25"/>
      <c r="G114" s="27"/>
      <c r="H114" s="27"/>
      <c r="I114" s="63"/>
      <c r="J114" s="28"/>
      <c r="K114" s="63"/>
      <c r="L114" s="28"/>
      <c r="M114" s="29"/>
      <c r="N114" s="29"/>
      <c r="O114" s="29"/>
      <c r="P114" s="63"/>
      <c r="Q114" s="30"/>
      <c r="R114" s="30"/>
      <c r="S114" s="63"/>
      <c r="T114" s="33"/>
      <c r="U114" s="33"/>
      <c r="V114" s="63"/>
      <c r="W114" s="33"/>
      <c r="X114" s="33"/>
      <c r="Y114" s="33"/>
      <c r="Z114" s="63"/>
      <c r="AA114" s="31"/>
      <c r="AB114" s="31"/>
      <c r="AC114" s="31"/>
      <c r="AD114" s="32"/>
    </row>
    <row r="115" spans="1:30" s="34" customFormat="1" ht="15" customHeight="1" x14ac:dyDescent="0.45">
      <c r="A115" s="5"/>
      <c r="B115" s="74" t="s">
        <v>115</v>
      </c>
      <c r="C115" s="26"/>
      <c r="D115" s="26"/>
      <c r="E115" s="25"/>
      <c r="F115" s="25"/>
      <c r="G115" s="27"/>
      <c r="H115" s="27"/>
      <c r="I115" s="63"/>
      <c r="J115" s="28"/>
      <c r="K115" s="63"/>
      <c r="L115" s="28"/>
      <c r="M115" s="29"/>
      <c r="N115" s="29"/>
      <c r="O115" s="29"/>
      <c r="P115" s="63"/>
      <c r="Q115" s="30"/>
      <c r="R115" s="30"/>
      <c r="S115" s="63"/>
      <c r="T115" s="33"/>
      <c r="U115" s="33"/>
      <c r="V115" s="63"/>
      <c r="W115" s="33"/>
      <c r="X115" s="33"/>
      <c r="Y115" s="33"/>
      <c r="Z115" s="63"/>
      <c r="AA115" s="31"/>
      <c r="AB115" s="31"/>
      <c r="AC115" s="31"/>
      <c r="AD115" s="32"/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5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5" customFormat="1" ht="16.5" customHeight="1" x14ac:dyDescent="0.45">
      <c r="B118" s="74" t="s">
        <v>118</v>
      </c>
      <c r="C118" s="26"/>
      <c r="D118" s="26"/>
      <c r="E118" s="25"/>
      <c r="F118" s="25"/>
      <c r="G118" s="25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5" customFormat="1" ht="16.5" customHeight="1" x14ac:dyDescent="0.45"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35"/>
      <c r="N120" s="35"/>
      <c r="O120" s="35"/>
      <c r="P120" s="63"/>
      <c r="Q120" s="36"/>
      <c r="R120" s="36"/>
      <c r="S120" s="63"/>
      <c r="T120" s="33"/>
      <c r="U120" s="33"/>
      <c r="V120" s="63"/>
      <c r="W120" s="33"/>
      <c r="X120" s="33"/>
      <c r="Y120" s="33"/>
      <c r="Z120" s="63"/>
      <c r="AA120" s="37"/>
      <c r="AB120" s="37"/>
      <c r="AC120" s="37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x14ac:dyDescent="0.3">
      <c r="B122" s="74" t="s">
        <v>122</v>
      </c>
      <c r="C122" s="38"/>
      <c r="D122" s="38"/>
      <c r="E122" s="24"/>
      <c r="F122" s="24"/>
      <c r="G122" s="24"/>
      <c r="H122" s="24"/>
      <c r="J122" s="24"/>
      <c r="L122" s="24"/>
      <c r="M122" s="24"/>
      <c r="N122" s="24"/>
      <c r="O122" s="24"/>
      <c r="Q122" s="24"/>
      <c r="R122" s="24"/>
      <c r="T122" s="24"/>
      <c r="U122" s="24"/>
      <c r="W122" s="24"/>
      <c r="X122" s="24"/>
      <c r="Y122" s="24"/>
      <c r="AA122" s="24"/>
      <c r="AB122" s="24"/>
      <c r="AC122" s="24"/>
      <c r="AD122" s="24"/>
    </row>
    <row r="123" spans="1:30" x14ac:dyDescent="0.3">
      <c r="B123" s="74" t="s">
        <v>123</v>
      </c>
      <c r="C123" s="38"/>
      <c r="D123" s="38"/>
      <c r="E123" s="24"/>
      <c r="F123" s="24"/>
      <c r="G123" s="24"/>
      <c r="H123" s="24"/>
      <c r="J123" s="24"/>
      <c r="L123" s="24"/>
      <c r="M123" s="24"/>
      <c r="N123" s="24"/>
      <c r="O123" s="24"/>
      <c r="Q123" s="24"/>
      <c r="R123" s="24"/>
      <c r="T123" s="24"/>
      <c r="U123" s="24"/>
      <c r="W123" s="24"/>
      <c r="X123" s="24"/>
      <c r="Y123" s="24"/>
      <c r="AA123" s="24"/>
      <c r="AB123" s="24"/>
      <c r="AC123" s="24"/>
      <c r="AD123" s="24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364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46"/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47" t="s">
        <v>126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7" t="s">
        <v>329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/>
    <row r="131" spans="2:30" x14ac:dyDescent="0.3"/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ht="14.55" hidden="1" customHeight="1" x14ac:dyDescent="0.3"/>
    <row r="955" ht="14.55" hidden="1" customHeight="1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x14ac:dyDescent="0.3"/>
    <row r="1017" x14ac:dyDescent="0.3"/>
    <row r="1018" ht="14.55" hidden="1" customHeight="1" x14ac:dyDescent="0.3"/>
    <row r="1019" ht="14.55" hidden="1" customHeight="1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6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4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topLeftCell="A5" zoomScale="110" zoomScaleNormal="110" workbookViewId="0">
      <selection activeCell="A7" sqref="A7:G26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428</v>
      </c>
      <c r="B2" s="89" t="s">
        <v>95</v>
      </c>
      <c r="C2" s="89"/>
      <c r="D2" s="89"/>
      <c r="E2" s="89"/>
      <c r="F2" s="89"/>
      <c r="G2" s="89"/>
      <c r="I2" s="62" t="s">
        <v>96</v>
      </c>
      <c r="J2" s="63"/>
      <c r="K2" s="87" t="s">
        <v>48</v>
      </c>
      <c r="L2" s="87"/>
      <c r="M2" s="87"/>
      <c r="N2" s="87"/>
      <c r="O2" s="63"/>
      <c r="P2" s="86" t="s">
        <v>101</v>
      </c>
      <c r="Q2" s="86"/>
      <c r="R2" s="63"/>
      <c r="S2" s="88" t="s">
        <v>103</v>
      </c>
      <c r="T2" s="88"/>
      <c r="U2" s="63"/>
      <c r="V2" s="88" t="s">
        <v>327</v>
      </c>
      <c r="W2" s="88"/>
      <c r="X2" s="88"/>
      <c r="Y2" s="63"/>
      <c r="Z2" s="85" t="s">
        <v>108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f ca="1">TODAY()</f>
        <v>45667</v>
      </c>
      <c r="B4" s="6"/>
      <c r="C4" s="6"/>
      <c r="D4" s="7"/>
      <c r="E4" s="7"/>
      <c r="F4" s="7"/>
      <c r="G4" s="67"/>
      <c r="I4" s="9"/>
      <c r="J4" s="63"/>
      <c r="K4" s="57" t="s">
        <v>102</v>
      </c>
      <c r="L4" s="57"/>
      <c r="M4" s="57"/>
      <c r="N4" s="57"/>
      <c r="O4" s="63"/>
      <c r="P4" s="57" t="s">
        <v>102</v>
      </c>
      <c r="Q4" s="57"/>
      <c r="R4" s="63"/>
      <c r="S4" s="10" t="s">
        <v>112</v>
      </c>
      <c r="T4" s="10" t="s">
        <v>106</v>
      </c>
      <c r="U4" s="63"/>
      <c r="V4" s="10" t="s">
        <v>112</v>
      </c>
      <c r="W4" s="10" t="s">
        <v>112</v>
      </c>
      <c r="X4" s="10" t="s">
        <v>106</v>
      </c>
      <c r="Y4" s="63"/>
      <c r="Z4" s="50" t="s">
        <v>105</v>
      </c>
      <c r="AA4" s="50" t="s">
        <v>106</v>
      </c>
      <c r="AB4" s="50" t="s">
        <v>135</v>
      </c>
      <c r="AC4" s="50" t="s">
        <v>111</v>
      </c>
    </row>
    <row r="5" spans="1:29" ht="41.4" x14ac:dyDescent="0.3">
      <c r="A5" s="68" t="s">
        <v>49</v>
      </c>
      <c r="B5" s="68" t="s">
        <v>3</v>
      </c>
      <c r="C5" s="68" t="s">
        <v>127</v>
      </c>
      <c r="D5" s="68" t="s">
        <v>50</v>
      </c>
      <c r="E5" s="68" t="s">
        <v>136</v>
      </c>
      <c r="F5" s="68" t="s">
        <v>1</v>
      </c>
      <c r="G5" s="68" t="s">
        <v>93</v>
      </c>
      <c r="H5" s="1"/>
      <c r="I5" s="14" t="s">
        <v>99</v>
      </c>
      <c r="J5" s="1"/>
      <c r="K5" s="14" t="s">
        <v>328</v>
      </c>
      <c r="L5" s="13" t="s">
        <v>97</v>
      </c>
      <c r="M5" s="13" t="s">
        <v>94</v>
      </c>
      <c r="N5" s="15" t="s">
        <v>98</v>
      </c>
      <c r="O5" s="1"/>
      <c r="P5" s="11" t="s">
        <v>100</v>
      </c>
      <c r="Q5" s="13" t="s">
        <v>2</v>
      </c>
      <c r="R5" s="1"/>
      <c r="S5" s="17" t="s">
        <v>104</v>
      </c>
      <c r="T5" s="16" t="s">
        <v>113</v>
      </c>
      <c r="U5" s="1"/>
      <c r="V5" s="17" t="s">
        <v>325</v>
      </c>
      <c r="W5" s="17" t="s">
        <v>326</v>
      </c>
      <c r="X5" s="17" t="s">
        <v>107</v>
      </c>
      <c r="Y5" s="1"/>
      <c r="Z5" s="11" t="s">
        <v>109</v>
      </c>
      <c r="AA5" s="13" t="s">
        <v>110</v>
      </c>
      <c r="AB5" s="13" t="s">
        <v>363</v>
      </c>
      <c r="AC5" s="13" t="s">
        <v>379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408</v>
      </c>
      <c r="B7" s="70" t="s">
        <v>484</v>
      </c>
      <c r="C7" s="69" t="s">
        <v>171</v>
      </c>
      <c r="D7" s="69" t="s">
        <v>390</v>
      </c>
      <c r="E7" s="19" t="s">
        <v>409</v>
      </c>
      <c r="F7" s="19" t="s">
        <v>410</v>
      </c>
      <c r="G7" s="21">
        <v>1.2E-2</v>
      </c>
      <c r="I7" s="22" t="str">
        <f>IFERROR(VLOOKUP($A7,#REF!,'Guia de FIIs'!J$1,FALSE),"ND")</f>
        <v>ND</v>
      </c>
      <c r="J7" s="63"/>
      <c r="K7" s="23" t="str">
        <f>IFERROR(VLOOKUP($A7,#REF!,'Guia de FIIs'!L$1,FALSE)/100,"ND")</f>
        <v>ND</v>
      </c>
      <c r="L7" s="23" t="str">
        <f>IFERROR(VLOOKUP($A7,#REF!,'Guia de FIIs'!M$1,FALSE)/100,"ND")</f>
        <v>ND</v>
      </c>
      <c r="M7" s="23" t="str">
        <f>IFERROR(VLOOKUP($A7,#REF!,'Guia de FIIs'!N$1,FALSE)/100,"ND")</f>
        <v>ND</v>
      </c>
      <c r="N7" s="23" t="str">
        <f>IFERROR(VLOOKUP($A7,#REF!,'Guia de FIIs'!O$1,FALSE)/100,"ND")</f>
        <v>ND</v>
      </c>
      <c r="O7" s="49"/>
      <c r="P7" s="21" t="str">
        <f>IFERROR(VLOOKUP($A7,#REF!,'Guia de FIIs'!Q$1,FALSE)/100,"ND")</f>
        <v>ND</v>
      </c>
      <c r="Q7" s="21" t="str">
        <f>IFERROR(VLOOKUP($A7,#REF!,'Guia de FIIs'!R$1,FALSE)/100,"ND")</f>
        <v>ND</v>
      </c>
      <c r="R7" s="49"/>
      <c r="S7" s="52" t="str">
        <f>IFERROR(VLOOKUP($A7,#REF!,'Guia de FIIs'!T$1,FALSE),"ND")</f>
        <v>ND</v>
      </c>
      <c r="T7" s="54" t="str">
        <f>IFERROR(VLOOKUP($A7,#REF!,'Guia de FIIs'!U$1,FALSE)/100,"ND")</f>
        <v>ND</v>
      </c>
      <c r="U7" s="63"/>
      <c r="V7" s="52" t="str">
        <f>IFERROR(VLOOKUP($A7,#REF!,'Guia de FIIs'!W$1,FALSE),"ND")</f>
        <v>ND</v>
      </c>
      <c r="W7" s="52" t="str">
        <f>IFERROR(VLOOKUP($A7,#REF!,'Guia de FIIs'!X$1,FALSE),"ND")</f>
        <v>ND</v>
      </c>
      <c r="X7" s="44" t="str">
        <f t="shared" ref="X7:X26" si="0">IFERROR(V7/W7,"")</f>
        <v/>
      </c>
      <c r="Y7" s="63"/>
      <c r="Z7" s="45" t="str">
        <f>IFERROR(VLOOKUP($A7,#REF!,'Guia de FIIs'!AA$1,FALSE),"ND")</f>
        <v>ND</v>
      </c>
      <c r="AA7" s="23" t="str">
        <f t="shared" ref="AA7:AA26" si="1">IFERROR(Z7*12/I7,"ND")</f>
        <v>ND</v>
      </c>
      <c r="AB7" s="23" t="s">
        <v>143</v>
      </c>
      <c r="AC7" s="53" t="str">
        <f>IFERROR(VLOOKUP($A7,#REF!,'Guia de FIIs'!AD$1,FALSE),"ND")</f>
        <v>ND</v>
      </c>
    </row>
    <row r="8" spans="1:29" x14ac:dyDescent="0.3">
      <c r="A8" s="20" t="s">
        <v>415</v>
      </c>
      <c r="B8" s="70" t="s">
        <v>489</v>
      </c>
      <c r="C8" s="69" t="s">
        <v>171</v>
      </c>
      <c r="D8" s="69" t="s">
        <v>390</v>
      </c>
      <c r="E8" s="19" t="s">
        <v>409</v>
      </c>
      <c r="F8" s="19" t="s">
        <v>416</v>
      </c>
      <c r="G8" s="21">
        <v>0.01</v>
      </c>
      <c r="I8" s="22" t="str">
        <f>IFERROR(VLOOKUP($A8,#REF!,'Guia de FIIs'!J$1,FALSE),"ND")</f>
        <v>ND</v>
      </c>
      <c r="J8" s="63"/>
      <c r="K8" s="23" t="str">
        <f>IFERROR(VLOOKUP($A8,#REF!,'Guia de FIIs'!L$1,FALSE)/100,"ND")</f>
        <v>ND</v>
      </c>
      <c r="L8" s="23" t="str">
        <f>IFERROR(VLOOKUP($A8,#REF!,'Guia de FIIs'!M$1,FALSE)/100,"ND")</f>
        <v>ND</v>
      </c>
      <c r="M8" s="23" t="str">
        <f>IFERROR(VLOOKUP($A8,#REF!,'Guia de FIIs'!N$1,FALSE)/100,"ND")</f>
        <v>ND</v>
      </c>
      <c r="N8" s="23" t="str">
        <f>IFERROR(VLOOKUP($A8,#REF!,'Guia de FIIs'!O$1,FALSE)/100,"ND")</f>
        <v>ND</v>
      </c>
      <c r="O8" s="49"/>
      <c r="P8" s="21" t="str">
        <f>IFERROR(VLOOKUP($A8,#REF!,'Guia de FIIs'!Q$1,FALSE)/100,"ND")</f>
        <v>ND</v>
      </c>
      <c r="Q8" s="21" t="str">
        <f>IFERROR(VLOOKUP($A8,#REF!,'Guia de FIIs'!R$1,FALSE)/100,"ND")</f>
        <v>ND</v>
      </c>
      <c r="R8" s="49"/>
      <c r="S8" s="52" t="str">
        <f>IFERROR(VLOOKUP($A8,#REF!,'Guia de FIIs'!T$1,FALSE),"ND")</f>
        <v>ND</v>
      </c>
      <c r="T8" s="54" t="str">
        <f>IFERROR(VLOOKUP($A8,#REF!,'Guia de FIIs'!U$1,FALSE)/100,"ND")</f>
        <v>ND</v>
      </c>
      <c r="U8" s="63"/>
      <c r="V8" s="52" t="str">
        <f>IFERROR(VLOOKUP($A8,#REF!,'Guia de FIIs'!W$1,FALSE),"ND")</f>
        <v>ND</v>
      </c>
      <c r="W8" s="52" t="str">
        <f>IFERROR(VLOOKUP($A8,#REF!,'Guia de FIIs'!X$1,FALSE),"ND")</f>
        <v>ND</v>
      </c>
      <c r="X8" s="44" t="str">
        <f t="shared" si="0"/>
        <v/>
      </c>
      <c r="Y8" s="63"/>
      <c r="Z8" s="45" t="str">
        <f>IFERROR(VLOOKUP($A8,#REF!,'Guia de FIIs'!AA$1,FALSE),"ND")</f>
        <v>ND</v>
      </c>
      <c r="AA8" s="23" t="str">
        <f t="shared" si="1"/>
        <v>ND</v>
      </c>
      <c r="AB8" s="23" t="s">
        <v>139</v>
      </c>
      <c r="AC8" s="53" t="str">
        <f>IFERROR(VLOOKUP($A8,#REF!,'Guia de FIIs'!AD$1,FALSE),"ND")</f>
        <v>ND</v>
      </c>
    </row>
    <row r="9" spans="1:29" s="63" customFormat="1" x14ac:dyDescent="0.3">
      <c r="A9" s="20" t="s">
        <v>417</v>
      </c>
      <c r="B9" s="70" t="s">
        <v>493</v>
      </c>
      <c r="C9" s="69" t="s">
        <v>171</v>
      </c>
      <c r="D9" s="69" t="s">
        <v>390</v>
      </c>
      <c r="E9" s="19" t="s">
        <v>391</v>
      </c>
      <c r="F9" s="19" t="s">
        <v>317</v>
      </c>
      <c r="G9" s="21">
        <v>1.4999999999999999E-2</v>
      </c>
      <c r="I9" s="22" t="str">
        <f>IFERROR(VLOOKUP($A9,#REF!,'Guia de FIIs'!J$1,FALSE),"ND")</f>
        <v>ND</v>
      </c>
      <c r="K9" s="23" t="str">
        <f>IFERROR(VLOOKUP($A9,#REF!,'Guia de FIIs'!L$1,FALSE)/100,"ND")</f>
        <v>ND</v>
      </c>
      <c r="L9" s="23" t="str">
        <f>IFERROR(VLOOKUP($A9,#REF!,'Guia de FIIs'!M$1,FALSE)/100,"ND")</f>
        <v>ND</v>
      </c>
      <c r="M9" s="23" t="str">
        <f>IFERROR(VLOOKUP($A9,#REF!,'Guia de FIIs'!N$1,FALSE)/100,"ND")</f>
        <v>ND</v>
      </c>
      <c r="N9" s="23" t="str">
        <f>IFERROR(VLOOKUP($A9,#REF!,'Guia de FIIs'!O$1,FALSE)/100,"ND")</f>
        <v>ND</v>
      </c>
      <c r="O9" s="49"/>
      <c r="P9" s="21" t="str">
        <f>IFERROR(VLOOKUP($A9,#REF!,'Guia de FIIs'!Q$1,FALSE)/100,"ND")</f>
        <v>ND</v>
      </c>
      <c r="Q9" s="21" t="str">
        <f>IFERROR(VLOOKUP($A9,#REF!,'Guia de FIIs'!R$1,FALSE)/100,"ND")</f>
        <v>ND</v>
      </c>
      <c r="R9" s="49"/>
      <c r="S9" s="52" t="str">
        <f>IFERROR(VLOOKUP($A9,#REF!,'Guia de FIIs'!T$1,FALSE),"ND")</f>
        <v>ND</v>
      </c>
      <c r="T9" s="54" t="str">
        <f>IFERROR(VLOOKUP($A9,#REF!,'Guia de FIIs'!U$1,FALSE)/100,"ND")</f>
        <v>ND</v>
      </c>
      <c r="V9" s="52" t="str">
        <f>IFERROR(VLOOKUP($A9,#REF!,'Guia de FIIs'!W$1,FALSE),"ND")</f>
        <v>ND</v>
      </c>
      <c r="W9" s="52" t="str">
        <f>IFERROR(VLOOKUP($A9,#REF!,'Guia de FIIs'!X$1,FALSE),"ND")</f>
        <v>ND</v>
      </c>
      <c r="X9" s="44" t="str">
        <f t="shared" si="0"/>
        <v/>
      </c>
      <c r="Z9" s="45" t="str">
        <f>IFERROR(VLOOKUP($A9,#REF!,'Guia de FIIs'!AA$1,FALSE),"ND")</f>
        <v>ND</v>
      </c>
      <c r="AA9" s="23" t="str">
        <f t="shared" si="1"/>
        <v>ND</v>
      </c>
      <c r="AB9" s="23" t="s">
        <v>168</v>
      </c>
      <c r="AC9" s="53" t="str">
        <f>IFERROR(VLOOKUP($A9,#REF!,'Guia de FIIs'!AD$1,FALSE),"ND")</f>
        <v>ND</v>
      </c>
    </row>
    <row r="10" spans="1:29" x14ac:dyDescent="0.3">
      <c r="A10" s="20" t="s">
        <v>422</v>
      </c>
      <c r="B10" s="70" t="s">
        <v>476</v>
      </c>
      <c r="C10" s="69" t="s">
        <v>171</v>
      </c>
      <c r="D10" s="69" t="s">
        <v>390</v>
      </c>
      <c r="E10" s="19" t="s">
        <v>391</v>
      </c>
      <c r="F10" s="19" t="s">
        <v>281</v>
      </c>
      <c r="G10" s="21">
        <v>0.01</v>
      </c>
      <c r="I10" s="22" t="str">
        <f>IFERROR(VLOOKUP($A10,#REF!,'Guia de FIIs'!J$1,FALSE),"ND")</f>
        <v>ND</v>
      </c>
      <c r="J10" s="63"/>
      <c r="K10" s="23" t="str">
        <f>IFERROR(VLOOKUP($A10,#REF!,'Guia de FIIs'!L$1,FALSE)/100,"ND")</f>
        <v>ND</v>
      </c>
      <c r="L10" s="23" t="str">
        <f>IFERROR(VLOOKUP($A10,#REF!,'Guia de FIIs'!M$1,FALSE)/100,"ND")</f>
        <v>ND</v>
      </c>
      <c r="M10" s="23" t="str">
        <f>IFERROR(VLOOKUP($A10,#REF!,'Guia de FIIs'!N$1,FALSE)/100,"ND")</f>
        <v>ND</v>
      </c>
      <c r="N10" s="23" t="str">
        <f>IFERROR(VLOOKUP($A10,#REF!,'Guia de FIIs'!O$1,FALSE)/100,"ND")</f>
        <v>ND</v>
      </c>
      <c r="O10" s="49"/>
      <c r="P10" s="21" t="str">
        <f>IFERROR(VLOOKUP($A10,#REF!,'Guia de FIIs'!Q$1,FALSE)/100,"ND")</f>
        <v>ND</v>
      </c>
      <c r="Q10" s="21" t="str">
        <f>IFERROR(VLOOKUP($A10,#REF!,'Guia de FIIs'!R$1,FALSE)/100,"ND")</f>
        <v>ND</v>
      </c>
      <c r="R10" s="49"/>
      <c r="S10" s="52" t="str">
        <f>IFERROR(VLOOKUP($A10,#REF!,'Guia de FIIs'!T$1,FALSE),"ND")</f>
        <v>ND</v>
      </c>
      <c r="T10" s="54" t="str">
        <f>IFERROR(VLOOKUP($A10,#REF!,'Guia de FIIs'!U$1,FALSE)/100,"ND")</f>
        <v>ND</v>
      </c>
      <c r="U10" s="63"/>
      <c r="V10" s="52" t="str">
        <f>IFERROR(VLOOKUP($A10,#REF!,'Guia de FIIs'!W$1,FALSE),"ND")</f>
        <v>ND</v>
      </c>
      <c r="W10" s="52" t="str">
        <f>IFERROR(VLOOKUP($A10,#REF!,'Guia de FIIs'!X$1,FALSE),"ND")</f>
        <v>ND</v>
      </c>
      <c r="X10" s="44" t="str">
        <f t="shared" si="0"/>
        <v/>
      </c>
      <c r="Y10" s="63"/>
      <c r="Z10" s="45" t="str">
        <f>IFERROR(VLOOKUP($A10,#REF!,'Guia de FIIs'!AA$1,FALSE),"ND")</f>
        <v>ND</v>
      </c>
      <c r="AA10" s="23" t="str">
        <f t="shared" si="1"/>
        <v>ND</v>
      </c>
      <c r="AB10" s="23" t="s">
        <v>168</v>
      </c>
      <c r="AC10" s="53" t="str">
        <f>IFERROR(VLOOKUP($A10,#REF!,'Guia de FIIs'!AD$1,FALSE),"ND")</f>
        <v>ND</v>
      </c>
    </row>
    <row r="11" spans="1:29" s="63" customFormat="1" x14ac:dyDescent="0.3">
      <c r="A11" s="20" t="s">
        <v>400</v>
      </c>
      <c r="B11" s="70" t="s">
        <v>479</v>
      </c>
      <c r="C11" s="69" t="s">
        <v>171</v>
      </c>
      <c r="D11" s="69" t="s">
        <v>390</v>
      </c>
      <c r="E11" s="19" t="s">
        <v>401</v>
      </c>
      <c r="F11" s="19" t="s">
        <v>402</v>
      </c>
      <c r="G11" s="20">
        <v>1.15E-2</v>
      </c>
      <c r="I11" s="22" t="str">
        <f>IFERROR(VLOOKUP($A11,#REF!,'Guia de FIIs'!J$1,FALSE),"ND")</f>
        <v>ND</v>
      </c>
      <c r="K11" s="23" t="str">
        <f>IFERROR(VLOOKUP($A11,#REF!,'Guia de FIIs'!L$1,FALSE)/100,"ND")</f>
        <v>ND</v>
      </c>
      <c r="L11" s="23" t="str">
        <f>IFERROR(VLOOKUP($A11,#REF!,'Guia de FIIs'!M$1,FALSE)/100,"ND")</f>
        <v>ND</v>
      </c>
      <c r="M11" s="23" t="str">
        <f>IFERROR(VLOOKUP($A11,#REF!,'Guia de FIIs'!N$1,FALSE)/100,"ND")</f>
        <v>ND</v>
      </c>
      <c r="N11" s="23" t="str">
        <f>IFERROR(VLOOKUP($A11,#REF!,'Guia de FIIs'!O$1,FALSE)/100,"ND")</f>
        <v>ND</v>
      </c>
      <c r="O11" s="49"/>
      <c r="P11" s="21" t="str">
        <f>IFERROR(VLOOKUP($A11,#REF!,'Guia de FIIs'!Q$1,FALSE)/100,"ND")</f>
        <v>ND</v>
      </c>
      <c r="Q11" s="21" t="str">
        <f>IFERROR(VLOOKUP($A11,#REF!,'Guia de FIIs'!R$1,FALSE)/100,"ND")</f>
        <v>ND</v>
      </c>
      <c r="R11" s="49"/>
      <c r="S11" s="52" t="str">
        <f>IFERROR(VLOOKUP($A11,#REF!,'Guia de FIIs'!T$1,FALSE),"ND")</f>
        <v>ND</v>
      </c>
      <c r="T11" s="54" t="str">
        <f>IFERROR(VLOOKUP($A11,#REF!,'Guia de FIIs'!U$1,FALSE)/100,"ND")</f>
        <v>ND</v>
      </c>
      <c r="U11" s="56"/>
      <c r="V11" s="52" t="str">
        <f>IFERROR(VLOOKUP($A11,#REF!,'Guia de FIIs'!W$1,FALSE),"ND")</f>
        <v>ND</v>
      </c>
      <c r="W11" s="52" t="str">
        <f>IFERROR(VLOOKUP($A11,#REF!,'Guia de FIIs'!X$1,FALSE),"ND")</f>
        <v>ND</v>
      </c>
      <c r="X11" s="44" t="str">
        <f t="shared" si="0"/>
        <v/>
      </c>
      <c r="Z11" s="45" t="str">
        <f>IFERROR(VLOOKUP($A11,#REF!,'Guia de FIIs'!AA$1,FALSE),"ND")</f>
        <v>ND</v>
      </c>
      <c r="AA11" s="23" t="str">
        <f t="shared" si="1"/>
        <v>ND</v>
      </c>
      <c r="AB11" s="23" t="s">
        <v>137</v>
      </c>
      <c r="AC11" s="53" t="str">
        <f>IFERROR(VLOOKUP($A11,#REF!,'Guia de FIIs'!AD$1,FALSE),"ND")</f>
        <v>ND</v>
      </c>
    </row>
    <row r="12" spans="1:29" s="63" customFormat="1" x14ac:dyDescent="0.3">
      <c r="A12" s="20" t="s">
        <v>414</v>
      </c>
      <c r="B12" s="70" t="s">
        <v>490</v>
      </c>
      <c r="C12" s="69" t="s">
        <v>171</v>
      </c>
      <c r="D12" s="69" t="s">
        <v>390</v>
      </c>
      <c r="E12" s="19" t="s">
        <v>412</v>
      </c>
      <c r="F12" s="19" t="s">
        <v>385</v>
      </c>
      <c r="G12" s="21">
        <v>1.15E-2</v>
      </c>
      <c r="I12" s="22" t="str">
        <f>IFERROR(VLOOKUP($A12,#REF!,'Guia de FIIs'!J$1,FALSE),"ND")</f>
        <v>ND</v>
      </c>
      <c r="K12" s="23" t="str">
        <f>IFERROR(VLOOKUP($A12,#REF!,'Guia de FIIs'!L$1,FALSE)/100,"ND")</f>
        <v>ND</v>
      </c>
      <c r="L12" s="23" t="str">
        <f>IFERROR(VLOOKUP($A12,#REF!,'Guia de FIIs'!M$1,FALSE)/100,"ND")</f>
        <v>ND</v>
      </c>
      <c r="M12" s="23" t="str">
        <f>IFERROR(VLOOKUP($A12,#REF!,'Guia de FIIs'!N$1,FALSE)/100,"ND")</f>
        <v>ND</v>
      </c>
      <c r="N12" s="23" t="str">
        <f>IFERROR(VLOOKUP($A12,#REF!,'Guia de FIIs'!O$1,FALSE)/100,"ND")</f>
        <v>ND</v>
      </c>
      <c r="O12" s="49"/>
      <c r="P12" s="21" t="str">
        <f>IFERROR(VLOOKUP($A12,#REF!,'Guia de FIIs'!Q$1,FALSE)/100,"ND")</f>
        <v>ND</v>
      </c>
      <c r="Q12" s="21" t="str">
        <f>IFERROR(VLOOKUP($A12,#REF!,'Guia de FIIs'!R$1,FALSE)/100,"ND")</f>
        <v>ND</v>
      </c>
      <c r="R12" s="49"/>
      <c r="S12" s="52" t="str">
        <f>IFERROR(VLOOKUP($A12,#REF!,'Guia de FIIs'!T$1,FALSE),"ND")</f>
        <v>ND</v>
      </c>
      <c r="T12" s="54" t="str">
        <f>IFERROR(VLOOKUP($A12,#REF!,'Guia de FIIs'!U$1,FALSE)/100,"ND")</f>
        <v>ND</v>
      </c>
      <c r="V12" s="52" t="str">
        <f>IFERROR(VLOOKUP($A12,#REF!,'Guia de FIIs'!W$1,FALSE),"ND")</f>
        <v>ND</v>
      </c>
      <c r="W12" s="52" t="str">
        <f>IFERROR(VLOOKUP($A12,#REF!,'Guia de FIIs'!X$1,FALSE),"ND")</f>
        <v>ND</v>
      </c>
      <c r="X12" s="44" t="str">
        <f t="shared" si="0"/>
        <v/>
      </c>
      <c r="Z12" s="45" t="str">
        <f>IFERROR(VLOOKUP($A12,#REF!,'Guia de FIIs'!AA$1,FALSE),"ND")</f>
        <v>ND</v>
      </c>
      <c r="AA12" s="23" t="str">
        <f t="shared" si="1"/>
        <v>ND</v>
      </c>
      <c r="AB12" s="23" t="s">
        <v>137</v>
      </c>
      <c r="AC12" s="53" t="str">
        <f>IFERROR(VLOOKUP($A12,#REF!,'Guia de FIIs'!AD$1,FALSE),"ND")</f>
        <v>ND</v>
      </c>
    </row>
    <row r="13" spans="1:29" x14ac:dyDescent="0.3">
      <c r="A13" s="20" t="s">
        <v>418</v>
      </c>
      <c r="B13" s="70" t="s">
        <v>494</v>
      </c>
      <c r="C13" s="69" t="s">
        <v>171</v>
      </c>
      <c r="D13" s="69" t="s">
        <v>390</v>
      </c>
      <c r="E13" s="19" t="s">
        <v>419</v>
      </c>
      <c r="F13" s="19" t="s">
        <v>420</v>
      </c>
      <c r="G13" s="21">
        <v>0.01</v>
      </c>
      <c r="I13" s="22" t="str">
        <f>IFERROR(VLOOKUP($A13,#REF!,'Guia de FIIs'!J$1,FALSE),"ND")</f>
        <v>ND</v>
      </c>
      <c r="J13" s="63"/>
      <c r="K13" s="23" t="str">
        <f>IFERROR(VLOOKUP($A13,#REF!,'Guia de FIIs'!L$1,FALSE)/100,"ND")</f>
        <v>ND</v>
      </c>
      <c r="L13" s="23" t="str">
        <f>IFERROR(VLOOKUP($A13,#REF!,'Guia de FIIs'!M$1,FALSE)/100,"ND")</f>
        <v>ND</v>
      </c>
      <c r="M13" s="23" t="str">
        <f>IFERROR(VLOOKUP($A13,#REF!,'Guia de FIIs'!N$1,FALSE)/100,"ND")</f>
        <v>ND</v>
      </c>
      <c r="N13" s="23" t="str">
        <f>IFERROR(VLOOKUP($A13,#REF!,'Guia de FIIs'!O$1,FALSE)/100,"ND")</f>
        <v>ND</v>
      </c>
      <c r="O13" s="49"/>
      <c r="P13" s="21" t="str">
        <f>IFERROR(VLOOKUP($A13,#REF!,'Guia de FIIs'!Q$1,FALSE)/100,"ND")</f>
        <v>ND</v>
      </c>
      <c r="Q13" s="21" t="str">
        <f>IFERROR(VLOOKUP($A13,#REF!,'Guia de FIIs'!R$1,FALSE)/100,"ND")</f>
        <v>ND</v>
      </c>
      <c r="R13" s="49"/>
      <c r="S13" s="52" t="str">
        <f>IFERROR(VLOOKUP($A13,#REF!,'Guia de FIIs'!T$1,FALSE),"ND")</f>
        <v>ND</v>
      </c>
      <c r="T13" s="54" t="str">
        <f>IFERROR(VLOOKUP($A13,#REF!,'Guia de FIIs'!U$1,FALSE)/100,"ND")</f>
        <v>ND</v>
      </c>
      <c r="U13" s="63"/>
      <c r="V13" s="52" t="str">
        <f>IFERROR(VLOOKUP($A13,#REF!,'Guia de FIIs'!W$1,FALSE),"ND")</f>
        <v>ND</v>
      </c>
      <c r="W13" s="52" t="str">
        <f>IFERROR(VLOOKUP($A13,#REF!,'Guia de FIIs'!X$1,FALSE),"ND")</f>
        <v>ND</v>
      </c>
      <c r="X13" s="44" t="str">
        <f t="shared" si="0"/>
        <v/>
      </c>
      <c r="Y13" s="63"/>
      <c r="Z13" s="45" t="str">
        <f>IFERROR(VLOOKUP($A13,#REF!,'Guia de FIIs'!AA$1,FALSE),"ND")</f>
        <v>ND</v>
      </c>
      <c r="AA13" s="23" t="str">
        <f t="shared" si="1"/>
        <v>ND</v>
      </c>
      <c r="AB13" s="23" t="s">
        <v>137</v>
      </c>
      <c r="AC13" s="53" t="str">
        <f>IFERROR(VLOOKUP($A13,#REF!,'Guia de FIIs'!AD$1,FALSE),"ND")</f>
        <v>ND</v>
      </c>
    </row>
    <row r="14" spans="1:29" x14ac:dyDescent="0.3">
      <c r="A14" s="20" t="s">
        <v>423</v>
      </c>
      <c r="B14" s="70" t="s">
        <v>492</v>
      </c>
      <c r="C14" s="69" t="s">
        <v>171</v>
      </c>
      <c r="D14" s="69" t="s">
        <v>390</v>
      </c>
      <c r="E14" s="19" t="s">
        <v>409</v>
      </c>
      <c r="F14" s="19" t="s">
        <v>465</v>
      </c>
      <c r="G14" s="21">
        <v>1.2999999999999999E-2</v>
      </c>
      <c r="I14" s="22" t="str">
        <f>IFERROR(VLOOKUP($A14,#REF!,'Guia de FIIs'!J$1,FALSE),"ND")</f>
        <v>ND</v>
      </c>
      <c r="J14" s="63"/>
      <c r="K14" s="23" t="str">
        <f>IFERROR(VLOOKUP($A14,#REF!,'Guia de FIIs'!L$1,FALSE)/100,"ND")</f>
        <v>ND</v>
      </c>
      <c r="L14" s="23" t="str">
        <f>IFERROR(VLOOKUP($A14,#REF!,'Guia de FIIs'!M$1,FALSE)/100,"ND")</f>
        <v>ND</v>
      </c>
      <c r="M14" s="23" t="str">
        <f>IFERROR(VLOOKUP($A14,#REF!,'Guia de FIIs'!N$1,FALSE)/100,"ND")</f>
        <v>ND</v>
      </c>
      <c r="N14" s="23" t="str">
        <f>IFERROR(VLOOKUP($A14,#REF!,'Guia de FIIs'!O$1,FALSE)/100,"ND")</f>
        <v>ND</v>
      </c>
      <c r="O14" s="49"/>
      <c r="P14" s="21" t="str">
        <f>IFERROR(VLOOKUP($A14,#REF!,'Guia de FIIs'!Q$1,FALSE)/100,"ND")</f>
        <v>ND</v>
      </c>
      <c r="Q14" s="21" t="str">
        <f>IFERROR(VLOOKUP($A14,#REF!,'Guia de FIIs'!R$1,FALSE)/100,"ND")</f>
        <v>ND</v>
      </c>
      <c r="R14" s="49"/>
      <c r="S14" s="52" t="str">
        <f>IFERROR(VLOOKUP($A14,#REF!,'Guia de FIIs'!T$1,FALSE),"ND")</f>
        <v>ND</v>
      </c>
      <c r="T14" s="54" t="str">
        <f>IFERROR(VLOOKUP($A14,#REF!,'Guia de FIIs'!U$1,FALSE)/100,"ND")</f>
        <v>ND</v>
      </c>
      <c r="U14" s="63"/>
      <c r="V14" s="52" t="str">
        <f>IFERROR(VLOOKUP($A14,#REF!,'Guia de FIIs'!W$1,FALSE),"ND")</f>
        <v>ND</v>
      </c>
      <c r="W14" s="52" t="str">
        <f>IFERROR(VLOOKUP($A14,#REF!,'Guia de FIIs'!X$1,FALSE),"ND")</f>
        <v>ND</v>
      </c>
      <c r="X14" s="44" t="str">
        <f t="shared" si="0"/>
        <v/>
      </c>
      <c r="Y14" s="63"/>
      <c r="Z14" s="45" t="str">
        <f>IFERROR(VLOOKUP($A14,#REF!,'Guia de FIIs'!AA$1,FALSE),"ND")</f>
        <v>ND</v>
      </c>
      <c r="AA14" s="23" t="str">
        <f t="shared" si="1"/>
        <v>ND</v>
      </c>
      <c r="AB14" s="23" t="s">
        <v>143</v>
      </c>
      <c r="AC14" s="53" t="str">
        <f>IFERROR(VLOOKUP($A14,#REF!,'Guia de FIIs'!AD$1,FALSE),"ND")</f>
        <v>ND</v>
      </c>
    </row>
    <row r="15" spans="1:29" x14ac:dyDescent="0.3">
      <c r="A15" s="20" t="s">
        <v>403</v>
      </c>
      <c r="B15" s="70" t="s">
        <v>481</v>
      </c>
      <c r="C15" s="69" t="s">
        <v>171</v>
      </c>
      <c r="D15" s="69" t="s">
        <v>390</v>
      </c>
      <c r="E15" s="19" t="s">
        <v>404</v>
      </c>
      <c r="F15" s="19" t="s">
        <v>405</v>
      </c>
      <c r="G15" s="21">
        <v>1.15E-2</v>
      </c>
      <c r="I15" s="22" t="str">
        <f>IFERROR(VLOOKUP($A15,#REF!,'Guia de FIIs'!J$1,FALSE),"ND")</f>
        <v>ND</v>
      </c>
      <c r="J15" s="63"/>
      <c r="K15" s="23" t="str">
        <f>IFERROR(VLOOKUP($A15,#REF!,'Guia de FIIs'!L$1,FALSE)/100,"ND")</f>
        <v>ND</v>
      </c>
      <c r="L15" s="23" t="str">
        <f>IFERROR(VLOOKUP($A15,#REF!,'Guia de FIIs'!M$1,FALSE)/100,"ND")</f>
        <v>ND</v>
      </c>
      <c r="M15" s="23" t="str">
        <f>IFERROR(VLOOKUP($A15,#REF!,'Guia de FIIs'!N$1,FALSE)/100,"ND")</f>
        <v>ND</v>
      </c>
      <c r="N15" s="23" t="str">
        <f>IFERROR(VLOOKUP($A15,#REF!,'Guia de FIIs'!O$1,FALSE)/100,"ND")</f>
        <v>ND</v>
      </c>
      <c r="O15" s="49"/>
      <c r="P15" s="21" t="str">
        <f>IFERROR(VLOOKUP($A15,#REF!,'Guia de FIIs'!Q$1,FALSE)/100,"ND")</f>
        <v>ND</v>
      </c>
      <c r="Q15" s="21" t="str">
        <f>IFERROR(VLOOKUP($A15,#REF!,'Guia de FIIs'!R$1,FALSE)/100,"ND")</f>
        <v>ND</v>
      </c>
      <c r="R15" s="49"/>
      <c r="S15" s="52" t="str">
        <f>IFERROR(VLOOKUP($A15,#REF!,'Guia de FIIs'!T$1,FALSE),"ND")</f>
        <v>ND</v>
      </c>
      <c r="T15" s="54" t="str">
        <f>IFERROR(VLOOKUP($A15,#REF!,'Guia de FIIs'!U$1,FALSE)/100,"ND")</f>
        <v>ND</v>
      </c>
      <c r="U15" s="63"/>
      <c r="V15" s="52" t="str">
        <f>IFERROR(VLOOKUP($A15,#REF!,'Guia de FIIs'!W$1,FALSE),"ND")</f>
        <v>ND</v>
      </c>
      <c r="W15" s="52" t="str">
        <f>IFERROR(VLOOKUP($A15,#REF!,'Guia de FIIs'!X$1,FALSE),"ND")</f>
        <v>ND</v>
      </c>
      <c r="X15" s="44" t="str">
        <f t="shared" si="0"/>
        <v/>
      </c>
      <c r="Y15" s="63"/>
      <c r="Z15" s="45" t="str">
        <f>IFERROR(VLOOKUP($A15,#REF!,'Guia de FIIs'!AA$1,FALSE),"ND")</f>
        <v>ND</v>
      </c>
      <c r="AA15" s="23" t="str">
        <f t="shared" si="1"/>
        <v>ND</v>
      </c>
      <c r="AB15" s="23" t="s">
        <v>137</v>
      </c>
      <c r="AC15" s="53" t="str">
        <f>IFERROR(VLOOKUP($A15,#REF!,'Guia de FIIs'!AD$1,FALSE),"ND")</f>
        <v>ND</v>
      </c>
    </row>
    <row r="16" spans="1:29" s="63" customFormat="1" x14ac:dyDescent="0.3">
      <c r="A16" s="20" t="s">
        <v>427</v>
      </c>
      <c r="B16" s="70" t="s">
        <v>480</v>
      </c>
      <c r="C16" s="69" t="s">
        <v>171</v>
      </c>
      <c r="D16" s="69" t="s">
        <v>390</v>
      </c>
      <c r="E16" s="19" t="s">
        <v>419</v>
      </c>
      <c r="F16" s="19" t="s">
        <v>463</v>
      </c>
      <c r="G16" s="21">
        <v>8.2000000000000007E-3</v>
      </c>
      <c r="I16" s="22" t="str">
        <f>IFERROR(VLOOKUP($A16,#REF!,'Guia de FIIs'!J$1,FALSE),"ND")</f>
        <v>ND</v>
      </c>
      <c r="K16" s="23" t="str">
        <f>IFERROR(VLOOKUP($A16,#REF!,'Guia de FIIs'!L$1,FALSE)/100,"ND")</f>
        <v>ND</v>
      </c>
      <c r="L16" s="23" t="str">
        <f>IFERROR(VLOOKUP($A16,#REF!,'Guia de FIIs'!M$1,FALSE)/100,"ND")</f>
        <v>ND</v>
      </c>
      <c r="M16" s="23" t="str">
        <f>IFERROR(VLOOKUP($A16,#REF!,'Guia de FIIs'!N$1,FALSE)/100,"ND")</f>
        <v>ND</v>
      </c>
      <c r="N16" s="23" t="str">
        <f>IFERROR(VLOOKUP($A16,#REF!,'Guia de FIIs'!O$1,FALSE)/100,"ND")</f>
        <v>ND</v>
      </c>
      <c r="O16" s="49"/>
      <c r="P16" s="21" t="str">
        <f>IFERROR(VLOOKUP($A16,#REF!,'Guia de FIIs'!Q$1,FALSE)/100,"ND")</f>
        <v>ND</v>
      </c>
      <c r="Q16" s="21" t="str">
        <f>IFERROR(VLOOKUP($A16,#REF!,'Guia de FIIs'!R$1,FALSE)/100,"ND")</f>
        <v>ND</v>
      </c>
      <c r="R16" s="49"/>
      <c r="S16" s="52" t="str">
        <f>IFERROR(VLOOKUP($A16,#REF!,'Guia de FIIs'!T$1,FALSE),"ND")</f>
        <v>ND</v>
      </c>
      <c r="T16" s="54" t="str">
        <f>IFERROR(VLOOKUP($A16,#REF!,'Guia de FIIs'!U$1,FALSE)/100,"ND")</f>
        <v>ND</v>
      </c>
      <c r="V16" s="52" t="str">
        <f>IFERROR(VLOOKUP($A16,#REF!,'Guia de FIIs'!W$1,FALSE),"ND")</f>
        <v>ND</v>
      </c>
      <c r="W16" s="52" t="str">
        <f>IFERROR(VLOOKUP($A16,#REF!,'Guia de FIIs'!X$1,FALSE),"ND")</f>
        <v>ND</v>
      </c>
      <c r="X16" s="44" t="str">
        <f t="shared" si="0"/>
        <v/>
      </c>
      <c r="Z16" s="45" t="str">
        <f>IFERROR(VLOOKUP($A16,#REF!,'Guia de FIIs'!AA$1,FALSE),"ND")</f>
        <v>ND</v>
      </c>
      <c r="AA16" s="23" t="str">
        <f t="shared" si="1"/>
        <v>ND</v>
      </c>
      <c r="AB16" s="23" t="s">
        <v>462</v>
      </c>
      <c r="AC16" s="53" t="str">
        <f>IFERROR(VLOOKUP($A16,#REF!,'Guia de FIIs'!AD$1,FALSE),"ND")</f>
        <v>ND</v>
      </c>
    </row>
    <row r="17" spans="1:29" x14ac:dyDescent="0.3">
      <c r="A17" s="20" t="s">
        <v>426</v>
      </c>
      <c r="B17" s="70" t="s">
        <v>491</v>
      </c>
      <c r="C17" s="69" t="s">
        <v>171</v>
      </c>
      <c r="D17" s="69" t="s">
        <v>390</v>
      </c>
      <c r="E17" s="19" t="s">
        <v>459</v>
      </c>
      <c r="F17" s="19" t="s">
        <v>458</v>
      </c>
      <c r="G17" s="21">
        <v>9.1999999999999998E-3</v>
      </c>
      <c r="I17" s="22" t="str">
        <f>IFERROR(VLOOKUP($A17,#REF!,'Guia de FIIs'!J$1,FALSE),"ND")</f>
        <v>ND</v>
      </c>
      <c r="J17" s="63"/>
      <c r="K17" s="23" t="str">
        <f>IFERROR(VLOOKUP($A17,#REF!,'Guia de FIIs'!L$1,FALSE)/100,"ND")</f>
        <v>ND</v>
      </c>
      <c r="L17" s="23" t="str">
        <f>IFERROR(VLOOKUP($A17,#REF!,'Guia de FIIs'!M$1,FALSE)/100,"ND")</f>
        <v>ND</v>
      </c>
      <c r="M17" s="23" t="str">
        <f>IFERROR(VLOOKUP($A17,#REF!,'Guia de FIIs'!N$1,FALSE)/100,"ND")</f>
        <v>ND</v>
      </c>
      <c r="N17" s="23" t="str">
        <f>IFERROR(VLOOKUP($A17,#REF!,'Guia de FIIs'!O$1,FALSE)/100,"ND")</f>
        <v>ND</v>
      </c>
      <c r="O17" s="49"/>
      <c r="P17" s="21" t="str">
        <f>IFERROR(VLOOKUP($A17,#REF!,'Guia de FIIs'!Q$1,FALSE)/100,"ND")</f>
        <v>ND</v>
      </c>
      <c r="Q17" s="21" t="str">
        <f>IFERROR(VLOOKUP($A17,#REF!,'Guia de FIIs'!R$1,FALSE)/100,"ND")</f>
        <v>ND</v>
      </c>
      <c r="R17" s="49"/>
      <c r="S17" s="52" t="str">
        <f>IFERROR(VLOOKUP($A17,#REF!,'Guia de FIIs'!T$1,FALSE),"ND")</f>
        <v>ND</v>
      </c>
      <c r="T17" s="54" t="str">
        <f>IFERROR(VLOOKUP($A17,#REF!,'Guia de FIIs'!U$1,FALSE)/100,"ND")</f>
        <v>ND</v>
      </c>
      <c r="U17" s="63"/>
      <c r="V17" s="52" t="str">
        <f>IFERROR(VLOOKUP($A17,#REF!,'Guia de FIIs'!W$1,FALSE),"ND")</f>
        <v>ND</v>
      </c>
      <c r="W17" s="52" t="str">
        <f>IFERROR(VLOOKUP($A17,#REF!,'Guia de FIIs'!X$1,FALSE),"ND")</f>
        <v>ND</v>
      </c>
      <c r="X17" s="44" t="str">
        <f t="shared" si="0"/>
        <v/>
      </c>
      <c r="Y17" s="63"/>
      <c r="Z17" s="45" t="str">
        <f>IFERROR(VLOOKUP($A17,#REF!,'Guia de FIIs'!AA$1,FALSE),"ND")</f>
        <v>ND</v>
      </c>
      <c r="AA17" s="23" t="str">
        <f t="shared" si="1"/>
        <v>ND</v>
      </c>
      <c r="AB17" s="23" t="s">
        <v>142</v>
      </c>
      <c r="AC17" s="53" t="str">
        <f>IFERROR(VLOOKUP($A17,#REF!,'Guia de FIIs'!AD$1,FALSE),"ND")</f>
        <v>ND</v>
      </c>
    </row>
    <row r="18" spans="1:29" s="63" customFormat="1" x14ac:dyDescent="0.3">
      <c r="A18" s="20" t="s">
        <v>406</v>
      </c>
      <c r="B18" s="70" t="s">
        <v>483</v>
      </c>
      <c r="C18" s="69" t="s">
        <v>171</v>
      </c>
      <c r="D18" s="69" t="s">
        <v>390</v>
      </c>
      <c r="E18" s="19" t="s">
        <v>393</v>
      </c>
      <c r="F18" s="19" t="s">
        <v>407</v>
      </c>
      <c r="G18" s="21">
        <v>1.1299999999999999E-2</v>
      </c>
      <c r="I18" s="22" t="str">
        <f>IFERROR(VLOOKUP($A18,#REF!,'Guia de FIIs'!J$1,FALSE),"ND")</f>
        <v>ND</v>
      </c>
      <c r="K18" s="23" t="str">
        <f>IFERROR(VLOOKUP($A18,#REF!,'Guia de FIIs'!L$1,FALSE)/100,"ND")</f>
        <v>ND</v>
      </c>
      <c r="L18" s="23" t="str">
        <f>IFERROR(VLOOKUP($A18,#REF!,'Guia de FIIs'!M$1,FALSE)/100,"ND")</f>
        <v>ND</v>
      </c>
      <c r="M18" s="23" t="str">
        <f>IFERROR(VLOOKUP($A18,#REF!,'Guia de FIIs'!N$1,FALSE)/100,"ND")</f>
        <v>ND</v>
      </c>
      <c r="N18" s="23" t="str">
        <f>IFERROR(VLOOKUP($A18,#REF!,'Guia de FIIs'!O$1,FALSE)/100,"ND")</f>
        <v>ND</v>
      </c>
      <c r="O18" s="49"/>
      <c r="P18" s="21" t="str">
        <f>IFERROR(VLOOKUP($A18,#REF!,'Guia de FIIs'!Q$1,FALSE)/100,"ND")</f>
        <v>ND</v>
      </c>
      <c r="Q18" s="21" t="str">
        <f>IFERROR(VLOOKUP($A18,#REF!,'Guia de FIIs'!R$1,FALSE)/100,"ND")</f>
        <v>ND</v>
      </c>
      <c r="R18" s="49"/>
      <c r="S18" s="52" t="str">
        <f>IFERROR(VLOOKUP($A18,#REF!,'Guia de FIIs'!T$1,FALSE),"ND")</f>
        <v>ND</v>
      </c>
      <c r="T18" s="54" t="str">
        <f>IFERROR(VLOOKUP($A18,#REF!,'Guia de FIIs'!U$1,FALSE)/100,"ND")</f>
        <v>ND</v>
      </c>
      <c r="V18" s="52" t="str">
        <f>IFERROR(VLOOKUP($A18,#REF!,'Guia de FIIs'!W$1,FALSE),"ND")</f>
        <v>ND</v>
      </c>
      <c r="W18" s="52" t="str">
        <f>IFERROR(VLOOKUP($A18,#REF!,'Guia de FIIs'!X$1,FALSE),"ND")</f>
        <v>ND</v>
      </c>
      <c r="X18" s="44" t="str">
        <f t="shared" si="0"/>
        <v/>
      </c>
      <c r="Z18" s="45" t="str">
        <f>IFERROR(VLOOKUP($A18,#REF!,'Guia de FIIs'!AA$1,FALSE),"ND")</f>
        <v>ND</v>
      </c>
      <c r="AA18" s="23" t="str">
        <f t="shared" si="1"/>
        <v>ND</v>
      </c>
      <c r="AB18" s="23" t="s">
        <v>137</v>
      </c>
      <c r="AC18" s="53" t="str">
        <f>IFERROR(VLOOKUP($A18,#REF!,'Guia de FIIs'!AD$1,FALSE),"ND")</f>
        <v>ND</v>
      </c>
    </row>
    <row r="19" spans="1:29" s="63" customFormat="1" x14ac:dyDescent="0.3">
      <c r="A19" s="20" t="s">
        <v>392</v>
      </c>
      <c r="B19" s="70" t="s">
        <v>477</v>
      </c>
      <c r="C19" s="69" t="s">
        <v>171</v>
      </c>
      <c r="D19" s="69" t="s">
        <v>390</v>
      </c>
      <c r="E19" s="19" t="s">
        <v>393</v>
      </c>
      <c r="F19" s="19" t="s">
        <v>394</v>
      </c>
      <c r="G19" s="21">
        <v>1E-3</v>
      </c>
      <c r="I19" s="22" t="str">
        <f>IFERROR(VLOOKUP($A19,#REF!,'Guia de FIIs'!J$1,FALSE),"ND")</f>
        <v>ND</v>
      </c>
      <c r="K19" s="23" t="str">
        <f>IFERROR(VLOOKUP($A19,#REF!,'Guia de FIIs'!L$1,FALSE)/100,"ND")</f>
        <v>ND</v>
      </c>
      <c r="L19" s="23" t="str">
        <f>IFERROR(VLOOKUP($A19,#REF!,'Guia de FIIs'!M$1,FALSE)/100,"ND")</f>
        <v>ND</v>
      </c>
      <c r="M19" s="23" t="str">
        <f>IFERROR(VLOOKUP($A19,#REF!,'Guia de FIIs'!N$1,FALSE)/100,"ND")</f>
        <v>ND</v>
      </c>
      <c r="N19" s="23" t="str">
        <f>IFERROR(VLOOKUP($A19,#REF!,'Guia de FIIs'!O$1,FALSE)/100,"ND")</f>
        <v>ND</v>
      </c>
      <c r="O19" s="49"/>
      <c r="P19" s="21" t="str">
        <f>IFERROR(VLOOKUP($A19,#REF!,'Guia de FIIs'!Q$1,FALSE)/100,"ND")</f>
        <v>ND</v>
      </c>
      <c r="Q19" s="21" t="str">
        <f>IFERROR(VLOOKUP($A19,#REF!,'Guia de FIIs'!R$1,FALSE)/100,"ND")</f>
        <v>ND</v>
      </c>
      <c r="R19" s="49"/>
      <c r="S19" s="52" t="str">
        <f>IFERROR(VLOOKUP($A19,#REF!,'Guia de FIIs'!T$1,FALSE),"ND")</f>
        <v>ND</v>
      </c>
      <c r="T19" s="54" t="str">
        <f>IFERROR(VLOOKUP($A19,#REF!,'Guia de FIIs'!U$1,FALSE)/100,"ND")</f>
        <v>ND</v>
      </c>
      <c r="V19" s="52" t="str">
        <f>IFERROR(VLOOKUP($A19,#REF!,'Guia de FIIs'!W$1,FALSE),"ND")</f>
        <v>ND</v>
      </c>
      <c r="W19" s="52" t="str">
        <f>IFERROR(VLOOKUP($A19,#REF!,'Guia de FIIs'!X$1,FALSE),"ND")</f>
        <v>ND</v>
      </c>
      <c r="X19" s="44" t="str">
        <f t="shared" si="0"/>
        <v/>
      </c>
      <c r="Z19" s="45" t="str">
        <f>IFERROR(VLOOKUP($A19,#REF!,'Guia de FIIs'!AA$1,FALSE),"ND")</f>
        <v>ND</v>
      </c>
      <c r="AA19" s="23" t="str">
        <f t="shared" si="1"/>
        <v>ND</v>
      </c>
      <c r="AB19" s="23" t="s">
        <v>137</v>
      </c>
      <c r="AC19" s="53" t="str">
        <f>IFERROR(VLOOKUP($A19,#REF!,'Guia de FIIs'!AD$1,FALSE),"ND")</f>
        <v>ND</v>
      </c>
    </row>
    <row r="20" spans="1:29" x14ac:dyDescent="0.3">
      <c r="A20" s="20" t="s">
        <v>411</v>
      </c>
      <c r="B20" s="70" t="s">
        <v>485</v>
      </c>
      <c r="C20" s="69" t="s">
        <v>171</v>
      </c>
      <c r="D20" s="69" t="s">
        <v>390</v>
      </c>
      <c r="E20" s="19" t="s">
        <v>412</v>
      </c>
      <c r="F20" s="19" t="s">
        <v>413</v>
      </c>
      <c r="G20" s="21">
        <v>1.4800000000000001E-2</v>
      </c>
      <c r="I20" s="22" t="str">
        <f>IFERROR(VLOOKUP($A20,#REF!,'Guia de FIIs'!J$1,FALSE),"ND")</f>
        <v>ND</v>
      </c>
      <c r="J20" s="63"/>
      <c r="K20" s="23" t="str">
        <f>IFERROR(VLOOKUP($A20,#REF!,'Guia de FIIs'!L$1,FALSE)/100,"ND")</f>
        <v>ND</v>
      </c>
      <c r="L20" s="23" t="str">
        <f>IFERROR(VLOOKUP($A20,#REF!,'Guia de FIIs'!M$1,FALSE)/100,"ND")</f>
        <v>ND</v>
      </c>
      <c r="M20" s="23" t="str">
        <f>IFERROR(VLOOKUP($A20,#REF!,'Guia de FIIs'!N$1,FALSE)/100,"ND")</f>
        <v>ND</v>
      </c>
      <c r="N20" s="23" t="str">
        <f>IFERROR(VLOOKUP($A20,#REF!,'Guia de FIIs'!O$1,FALSE)/100,"ND")</f>
        <v>ND</v>
      </c>
      <c r="O20" s="49"/>
      <c r="P20" s="21" t="str">
        <f>IFERROR(VLOOKUP($A20,#REF!,'Guia de FIIs'!Q$1,FALSE)/100,"ND")</f>
        <v>ND</v>
      </c>
      <c r="Q20" s="21" t="str">
        <f>IFERROR(VLOOKUP($A20,#REF!,'Guia de FIIs'!R$1,FALSE)/100,"ND")</f>
        <v>ND</v>
      </c>
      <c r="R20" s="49"/>
      <c r="S20" s="52" t="str">
        <f>IFERROR(VLOOKUP($A20,#REF!,'Guia de FIIs'!T$1,FALSE),"ND")</f>
        <v>ND</v>
      </c>
      <c r="T20" s="54" t="str">
        <f>IFERROR(VLOOKUP($A20,#REF!,'Guia de FIIs'!U$1,FALSE)/100,"ND")</f>
        <v>ND</v>
      </c>
      <c r="U20" s="63"/>
      <c r="V20" s="52" t="str">
        <f>IFERROR(VLOOKUP($A20,#REF!,'Guia de FIIs'!W$1,FALSE),"ND")</f>
        <v>ND</v>
      </c>
      <c r="W20" s="52" t="str">
        <f>IFERROR(VLOOKUP($A20,#REF!,'Guia de FIIs'!X$1,FALSE),"ND")</f>
        <v>ND</v>
      </c>
      <c r="X20" s="44" t="str">
        <f t="shared" si="0"/>
        <v/>
      </c>
      <c r="Y20" s="63"/>
      <c r="Z20" s="45" t="str">
        <f>IFERROR(VLOOKUP($A20,#REF!,'Guia de FIIs'!AA$1,FALSE),"ND")</f>
        <v>ND</v>
      </c>
      <c r="AA20" s="23" t="str">
        <f t="shared" si="1"/>
        <v>ND</v>
      </c>
      <c r="AB20" s="23" t="s">
        <v>137</v>
      </c>
      <c r="AC20" s="53" t="str">
        <f>IFERROR(VLOOKUP($A20,#REF!,'Guia de FIIs'!AD$1,FALSE),"ND")</f>
        <v>ND</v>
      </c>
    </row>
    <row r="21" spans="1:29" x14ac:dyDescent="0.3">
      <c r="A21" s="20" t="s">
        <v>425</v>
      </c>
      <c r="B21" s="70" t="s">
        <v>488</v>
      </c>
      <c r="C21" s="69" t="s">
        <v>171</v>
      </c>
      <c r="D21" s="69" t="s">
        <v>390</v>
      </c>
      <c r="E21" s="19" t="s">
        <v>460</v>
      </c>
      <c r="F21" s="19" t="s">
        <v>461</v>
      </c>
      <c r="G21" s="21">
        <v>1.15E-2</v>
      </c>
      <c r="I21" s="22" t="str">
        <f>IFERROR(VLOOKUP($A21,#REF!,'Guia de FIIs'!J$1,FALSE),"ND")</f>
        <v>ND</v>
      </c>
      <c r="J21" s="63"/>
      <c r="K21" s="23" t="str">
        <f>IFERROR(VLOOKUP($A21,#REF!,'Guia de FIIs'!L$1,FALSE)/100,"ND")</f>
        <v>ND</v>
      </c>
      <c r="L21" s="23" t="str">
        <f>IFERROR(VLOOKUP($A21,#REF!,'Guia de FIIs'!M$1,FALSE)/100,"ND")</f>
        <v>ND</v>
      </c>
      <c r="M21" s="23" t="str">
        <f>IFERROR(VLOOKUP($A21,#REF!,'Guia de FIIs'!N$1,FALSE)/100,"ND")</f>
        <v>ND</v>
      </c>
      <c r="N21" s="23" t="str">
        <f>IFERROR(VLOOKUP($A21,#REF!,'Guia de FIIs'!O$1,FALSE)/100,"ND")</f>
        <v>ND</v>
      </c>
      <c r="O21" s="49"/>
      <c r="P21" s="21" t="str">
        <f>IFERROR(VLOOKUP($A21,#REF!,'Guia de FIIs'!Q$1,FALSE)/100,"ND")</f>
        <v>ND</v>
      </c>
      <c r="Q21" s="21" t="str">
        <f>IFERROR(VLOOKUP($A21,#REF!,'Guia de FIIs'!R$1,FALSE)/100,"ND")</f>
        <v>ND</v>
      </c>
      <c r="R21" s="49"/>
      <c r="S21" s="52" t="str">
        <f>IFERROR(VLOOKUP($A21,#REF!,'Guia de FIIs'!T$1,FALSE),"ND")</f>
        <v>ND</v>
      </c>
      <c r="T21" s="54" t="str">
        <f>IFERROR(VLOOKUP($A21,#REF!,'Guia de FIIs'!U$1,FALSE)/100,"ND")</f>
        <v>ND</v>
      </c>
      <c r="U21" s="63"/>
      <c r="V21" s="52" t="str">
        <f>IFERROR(VLOOKUP($A21,#REF!,'Guia de FIIs'!W$1,FALSE),"ND")</f>
        <v>ND</v>
      </c>
      <c r="W21" s="52" t="str">
        <f>IFERROR(VLOOKUP($A21,#REF!,'Guia de FIIs'!X$1,FALSE),"ND")</f>
        <v>ND</v>
      </c>
      <c r="X21" s="44" t="str">
        <f t="shared" si="0"/>
        <v/>
      </c>
      <c r="Y21" s="63"/>
      <c r="Z21" s="45" t="str">
        <f>IFERROR(VLOOKUP($A21,#REF!,'Guia de FIIs'!AA$1,FALSE),"ND")</f>
        <v>ND</v>
      </c>
      <c r="AA21" s="23" t="str">
        <f t="shared" si="1"/>
        <v>ND</v>
      </c>
      <c r="AB21" s="23" t="s">
        <v>137</v>
      </c>
      <c r="AC21" s="53" t="str">
        <f>IFERROR(VLOOKUP($A21,#REF!,'Guia de FIIs'!AD$1,FALSE),"ND")</f>
        <v>ND</v>
      </c>
    </row>
    <row r="22" spans="1:29" s="63" customFormat="1" x14ac:dyDescent="0.3">
      <c r="A22" s="20" t="s">
        <v>421</v>
      </c>
      <c r="B22" s="70" t="s">
        <v>487</v>
      </c>
      <c r="C22" s="69" t="s">
        <v>171</v>
      </c>
      <c r="D22" s="69" t="s">
        <v>390</v>
      </c>
      <c r="E22" s="19" t="s">
        <v>459</v>
      </c>
      <c r="F22" s="19" t="s">
        <v>231</v>
      </c>
      <c r="G22" s="21">
        <v>1.0999999999999999E-2</v>
      </c>
      <c r="I22" s="22" t="str">
        <f>IFERROR(VLOOKUP($A22,#REF!,'Guia de FIIs'!J$1,FALSE),"ND")</f>
        <v>ND</v>
      </c>
      <c r="K22" s="23" t="str">
        <f>IFERROR(VLOOKUP($A22,#REF!,'Guia de FIIs'!L$1,FALSE)/100,"ND")</f>
        <v>ND</v>
      </c>
      <c r="L22" s="23" t="str">
        <f>IFERROR(VLOOKUP($A22,#REF!,'Guia de FIIs'!M$1,FALSE)/100,"ND")</f>
        <v>ND</v>
      </c>
      <c r="M22" s="23" t="str">
        <f>IFERROR(VLOOKUP($A22,#REF!,'Guia de FIIs'!N$1,FALSE)/100,"ND")</f>
        <v>ND</v>
      </c>
      <c r="N22" s="23" t="str">
        <f>IFERROR(VLOOKUP($A22,#REF!,'Guia de FIIs'!O$1,FALSE)/100,"ND")</f>
        <v>ND</v>
      </c>
      <c r="O22" s="49"/>
      <c r="P22" s="21" t="str">
        <f>IFERROR(VLOOKUP($A22,#REF!,'Guia de FIIs'!Q$1,FALSE)/100,"ND")</f>
        <v>ND</v>
      </c>
      <c r="Q22" s="21" t="str">
        <f>IFERROR(VLOOKUP($A22,#REF!,'Guia de FIIs'!R$1,FALSE)/100,"ND")</f>
        <v>ND</v>
      </c>
      <c r="R22" s="49"/>
      <c r="S22" s="52" t="str">
        <f>IFERROR(VLOOKUP($A22,#REF!,'Guia de FIIs'!T$1,FALSE),"ND")</f>
        <v>ND</v>
      </c>
      <c r="T22" s="54" t="str">
        <f>IFERROR(VLOOKUP($A22,#REF!,'Guia de FIIs'!U$1,FALSE)/100,"ND")</f>
        <v>ND</v>
      </c>
      <c r="V22" s="52" t="str">
        <f>IFERROR(VLOOKUP($A22,#REF!,'Guia de FIIs'!W$1,FALSE),"ND")</f>
        <v>ND</v>
      </c>
      <c r="W22" s="52" t="str">
        <f>IFERROR(VLOOKUP($A22,#REF!,'Guia de FIIs'!X$1,FALSE),"ND")</f>
        <v>ND</v>
      </c>
      <c r="X22" s="44" t="str">
        <f t="shared" si="0"/>
        <v/>
      </c>
      <c r="Z22" s="45" t="str">
        <f>IFERROR(VLOOKUP($A22,#REF!,'Guia de FIIs'!AA$1,FALSE),"ND")</f>
        <v>ND</v>
      </c>
      <c r="AA22" s="23" t="str">
        <f t="shared" si="1"/>
        <v>ND</v>
      </c>
      <c r="AB22" s="23" t="s">
        <v>137</v>
      </c>
      <c r="AC22" s="53" t="str">
        <f>IFERROR(VLOOKUP($A22,#REF!,'Guia de FIIs'!AD$1,FALSE),"ND")</f>
        <v>ND</v>
      </c>
    </row>
    <row r="23" spans="1:29" s="63" customFormat="1" x14ac:dyDescent="0.3">
      <c r="A23" s="20" t="s">
        <v>398</v>
      </c>
      <c r="B23" s="70" t="s">
        <v>486</v>
      </c>
      <c r="C23" s="69" t="s">
        <v>171</v>
      </c>
      <c r="D23" s="69" t="s">
        <v>390</v>
      </c>
      <c r="E23" s="19" t="s">
        <v>391</v>
      </c>
      <c r="F23" s="19" t="s">
        <v>399</v>
      </c>
      <c r="G23" s="21">
        <v>1.2E-2</v>
      </c>
      <c r="I23" s="22" t="str">
        <f>IFERROR(VLOOKUP($A23,#REF!,'Guia de FIIs'!J$1,FALSE),"ND")</f>
        <v>ND</v>
      </c>
      <c r="K23" s="23" t="str">
        <f>IFERROR(VLOOKUP($A23,#REF!,'Guia de FIIs'!L$1,FALSE)/100,"ND")</f>
        <v>ND</v>
      </c>
      <c r="L23" s="23" t="str">
        <f>IFERROR(VLOOKUP($A23,#REF!,'Guia de FIIs'!M$1,FALSE)/100,"ND")</f>
        <v>ND</v>
      </c>
      <c r="M23" s="23" t="str">
        <f>IFERROR(VLOOKUP($A23,#REF!,'Guia de FIIs'!N$1,FALSE)/100,"ND")</f>
        <v>ND</v>
      </c>
      <c r="N23" s="23" t="str">
        <f>IFERROR(VLOOKUP($A23,#REF!,'Guia de FIIs'!O$1,FALSE)/100,"ND")</f>
        <v>ND</v>
      </c>
      <c r="O23" s="49"/>
      <c r="P23" s="21" t="str">
        <f>IFERROR(VLOOKUP($A23,#REF!,'Guia de FIIs'!Q$1,FALSE)/100,"ND")</f>
        <v>ND</v>
      </c>
      <c r="Q23" s="21" t="str">
        <f>IFERROR(VLOOKUP($A23,#REF!,'Guia de FIIs'!R$1,FALSE)/100,"ND")</f>
        <v>ND</v>
      </c>
      <c r="R23" s="49"/>
      <c r="S23" s="52" t="str">
        <f>IFERROR(VLOOKUP($A23,#REF!,'Guia de FIIs'!T$1,FALSE),"ND")</f>
        <v>ND</v>
      </c>
      <c r="T23" s="54" t="str">
        <f>IFERROR(VLOOKUP($A23,#REF!,'Guia de FIIs'!U$1,FALSE)/100,"ND")</f>
        <v>ND</v>
      </c>
      <c r="V23" s="52" t="str">
        <f>IFERROR(VLOOKUP($A23,#REF!,'Guia de FIIs'!W$1,FALSE),"ND")</f>
        <v>ND</v>
      </c>
      <c r="W23" s="52" t="str">
        <f>IFERROR(VLOOKUP($A23,#REF!,'Guia de FIIs'!X$1,FALSE),"ND")</f>
        <v>ND</v>
      </c>
      <c r="X23" s="44" t="str">
        <f t="shared" si="0"/>
        <v/>
      </c>
      <c r="Z23" s="45" t="str">
        <f>IFERROR(VLOOKUP($A23,#REF!,'Guia de FIIs'!AA$1,FALSE),"ND")</f>
        <v>ND</v>
      </c>
      <c r="AA23" s="23" t="str">
        <f t="shared" si="1"/>
        <v>ND</v>
      </c>
      <c r="AB23" s="23" t="s">
        <v>519</v>
      </c>
      <c r="AC23" s="53" t="str">
        <f>IFERROR(VLOOKUP($A23,#REF!,'Guia de FIIs'!AD$1,FALSE),"ND")</f>
        <v>ND</v>
      </c>
    </row>
    <row r="24" spans="1:29" x14ac:dyDescent="0.3">
      <c r="A24" s="20" t="s">
        <v>395</v>
      </c>
      <c r="B24" s="70" t="s">
        <v>478</v>
      </c>
      <c r="C24" s="69" t="s">
        <v>171</v>
      </c>
      <c r="D24" s="69" t="s">
        <v>390</v>
      </c>
      <c r="E24" s="19" t="s">
        <v>396</v>
      </c>
      <c r="F24" s="19" t="s">
        <v>397</v>
      </c>
      <c r="G24" s="21">
        <v>6.0000000000000001E-3</v>
      </c>
      <c r="I24" s="22" t="str">
        <f>IFERROR(VLOOKUP($A24,#REF!,'Guia de FIIs'!J$1,FALSE),"ND")</f>
        <v>ND</v>
      </c>
      <c r="J24" s="63"/>
      <c r="K24" s="23" t="str">
        <f>IFERROR(VLOOKUP($A24,#REF!,'Guia de FIIs'!L$1,FALSE)/100,"ND")</f>
        <v>ND</v>
      </c>
      <c r="L24" s="23" t="str">
        <f>IFERROR(VLOOKUP($A24,#REF!,'Guia de FIIs'!M$1,FALSE)/100,"ND")</f>
        <v>ND</v>
      </c>
      <c r="M24" s="23" t="str">
        <f>IFERROR(VLOOKUP($A24,#REF!,'Guia de FIIs'!N$1,FALSE)/100,"ND")</f>
        <v>ND</v>
      </c>
      <c r="N24" s="23" t="str">
        <f>IFERROR(VLOOKUP($A24,#REF!,'Guia de FIIs'!O$1,FALSE)/100,"ND")</f>
        <v>ND</v>
      </c>
      <c r="O24" s="49"/>
      <c r="P24" s="21" t="str">
        <f>IFERROR(VLOOKUP($A24,#REF!,'Guia de FIIs'!Q$1,FALSE)/100,"ND")</f>
        <v>ND</v>
      </c>
      <c r="Q24" s="21" t="str">
        <f>IFERROR(VLOOKUP($A24,#REF!,'Guia de FIIs'!R$1,FALSE)/100,"ND")</f>
        <v>ND</v>
      </c>
      <c r="R24" s="49"/>
      <c r="S24" s="52" t="str">
        <f>IFERROR(VLOOKUP($A24,#REF!,'Guia de FIIs'!T$1,FALSE),"ND")</f>
        <v>ND</v>
      </c>
      <c r="T24" s="54" t="str">
        <f>IFERROR(VLOOKUP($A24,#REF!,'Guia de FIIs'!U$1,FALSE)/100,"ND")</f>
        <v>ND</v>
      </c>
      <c r="U24" s="63"/>
      <c r="V24" s="52" t="str">
        <f>IFERROR(VLOOKUP($A24,#REF!,'Guia de FIIs'!W$1,FALSE),"ND")</f>
        <v>ND</v>
      </c>
      <c r="W24" s="52" t="str">
        <f>IFERROR(VLOOKUP($A24,#REF!,'Guia de FIIs'!X$1,FALSE),"ND")</f>
        <v>ND</v>
      </c>
      <c r="X24" s="44" t="str">
        <f t="shared" si="0"/>
        <v/>
      </c>
      <c r="Y24" s="63"/>
      <c r="Z24" s="45" t="str">
        <f>IFERROR(VLOOKUP($A24,#REF!,'Guia de FIIs'!AA$1,FALSE),"ND")</f>
        <v>ND</v>
      </c>
      <c r="AA24" s="23" t="str">
        <f t="shared" si="1"/>
        <v>ND</v>
      </c>
      <c r="AB24" s="23" t="s">
        <v>137</v>
      </c>
      <c r="AC24" s="53" t="str">
        <f>IFERROR(VLOOKUP($A24,#REF!,'Guia de FIIs'!AD$1,FALSE),"ND")</f>
        <v>ND</v>
      </c>
    </row>
    <row r="25" spans="1:29" s="63" customFormat="1" x14ac:dyDescent="0.3">
      <c r="A25" s="20" t="s">
        <v>516</v>
      </c>
      <c r="B25" s="70" t="s">
        <v>538</v>
      </c>
      <c r="C25" s="69"/>
      <c r="D25" s="69" t="s">
        <v>390</v>
      </c>
      <c r="E25" s="19" t="s">
        <v>391</v>
      </c>
      <c r="F25" s="19" t="s">
        <v>469</v>
      </c>
      <c r="G25" s="21">
        <v>1.15E-2</v>
      </c>
      <c r="I25" s="22" t="str">
        <f>IFERROR(VLOOKUP($A25,#REF!,'Guia de FIIs'!J$1,FALSE),"ND")</f>
        <v>ND</v>
      </c>
      <c r="K25" s="23" t="str">
        <f>IFERROR(VLOOKUP($A25,#REF!,'Guia de FIIs'!L$1,FALSE)/100,"ND")</f>
        <v>ND</v>
      </c>
      <c r="L25" s="23" t="str">
        <f>IFERROR(VLOOKUP($A25,#REF!,'Guia de FIIs'!M$1,FALSE)/100,"ND")</f>
        <v>ND</v>
      </c>
      <c r="M25" s="23" t="str">
        <f>IFERROR(VLOOKUP($A25,#REF!,'Guia de FIIs'!N$1,FALSE)/100,"ND")</f>
        <v>ND</v>
      </c>
      <c r="N25" s="23" t="str">
        <f>IFERROR(VLOOKUP($A25,#REF!,'Guia de FIIs'!O$1,FALSE)/100,"ND")</f>
        <v>ND</v>
      </c>
      <c r="O25" s="49"/>
      <c r="P25" s="21" t="str">
        <f>IFERROR(VLOOKUP($A25,#REF!,'Guia de FIIs'!Q$1,FALSE)/100,"ND")</f>
        <v>ND</v>
      </c>
      <c r="Q25" s="21" t="str">
        <f>IFERROR(VLOOKUP($A25,#REF!,'Guia de FIIs'!R$1,FALSE)/100,"ND")</f>
        <v>ND</v>
      </c>
      <c r="R25" s="49"/>
      <c r="S25" s="52" t="str">
        <f>IFERROR(VLOOKUP($A25,#REF!,'Guia de FIIs'!T$1,FALSE),"ND")</f>
        <v>ND</v>
      </c>
      <c r="T25" s="54" t="str">
        <f>IFERROR(VLOOKUP($A25,#REF!,'Guia de FIIs'!U$1,FALSE)/100,"ND")</f>
        <v>ND</v>
      </c>
      <c r="V25" s="52" t="str">
        <f>IFERROR(VLOOKUP($A25,#REF!,'Guia de FIIs'!W$1,FALSE),"ND")</f>
        <v>ND</v>
      </c>
      <c r="W25" s="52" t="str">
        <f>IFERROR(VLOOKUP($A25,#REF!,'Guia de FIIs'!X$1,FALSE),"ND")</f>
        <v>ND</v>
      </c>
      <c r="X25" s="44" t="str">
        <f t="shared" ref="X25" si="2">IFERROR(V25/W25,"")</f>
        <v/>
      </c>
      <c r="Z25" s="45" t="str">
        <f>IFERROR(VLOOKUP($A25,#REF!,'Guia de FIIs'!AA$1,FALSE),"ND")</f>
        <v>ND</v>
      </c>
      <c r="AA25" s="23" t="str">
        <f t="shared" ref="AA25" si="3">IFERROR(Z25*12/I25,"ND")</f>
        <v>ND</v>
      </c>
      <c r="AB25" s="23" t="s">
        <v>532</v>
      </c>
      <c r="AC25" s="53" t="str">
        <f>IFERROR(VLOOKUP($A25,#REF!,'Guia de FIIs'!AD$1,FALSE),"ND")</f>
        <v>ND</v>
      </c>
    </row>
    <row r="26" spans="1:29" x14ac:dyDescent="0.3">
      <c r="A26" s="20" t="s">
        <v>424</v>
      </c>
      <c r="B26" s="70" t="s">
        <v>482</v>
      </c>
      <c r="C26" s="69" t="s">
        <v>171</v>
      </c>
      <c r="D26" s="69" t="s">
        <v>390</v>
      </c>
      <c r="E26" s="19" t="s">
        <v>396</v>
      </c>
      <c r="F26" s="19" t="s">
        <v>464</v>
      </c>
      <c r="G26" s="21" t="s">
        <v>462</v>
      </c>
      <c r="I26" s="22" t="str">
        <f>IFERROR(VLOOKUP($A26,#REF!,'Guia de FIIs'!J$1,FALSE),"ND")</f>
        <v>ND</v>
      </c>
      <c r="J26" s="63"/>
      <c r="K26" s="23" t="str">
        <f>IFERROR(VLOOKUP($A26,#REF!,'Guia de FIIs'!L$1,FALSE)/100,"ND")</f>
        <v>ND</v>
      </c>
      <c r="L26" s="23" t="str">
        <f>IFERROR(VLOOKUP($A26,#REF!,'Guia de FIIs'!M$1,FALSE)/100,"ND")</f>
        <v>ND</v>
      </c>
      <c r="M26" s="23" t="str">
        <f>IFERROR(VLOOKUP($A26,#REF!,'Guia de FIIs'!N$1,FALSE)/100,"ND")</f>
        <v>ND</v>
      </c>
      <c r="N26" s="23" t="str">
        <f>IFERROR(VLOOKUP($A26,#REF!,'Guia de FIIs'!O$1,FALSE)/100,"ND")</f>
        <v>ND</v>
      </c>
      <c r="O26" s="49"/>
      <c r="P26" s="21" t="str">
        <f>IFERROR(VLOOKUP($A26,#REF!,'Guia de FIIs'!Q$1,FALSE)/100,"ND")</f>
        <v>ND</v>
      </c>
      <c r="Q26" s="21" t="str">
        <f>IFERROR(VLOOKUP($A26,#REF!,'Guia de FIIs'!R$1,FALSE)/100,"ND")</f>
        <v>ND</v>
      </c>
      <c r="R26" s="49"/>
      <c r="S26" s="52" t="str">
        <f>IFERROR(VLOOKUP($A26,#REF!,'Guia de FIIs'!T$1,FALSE),"ND")</f>
        <v>ND</v>
      </c>
      <c r="T26" s="54" t="str">
        <f>IFERROR(VLOOKUP($A26,#REF!,'Guia de FIIs'!U$1,FALSE)/100,"ND")</f>
        <v>ND</v>
      </c>
      <c r="U26" s="63"/>
      <c r="V26" s="52" t="str">
        <f>IFERROR(VLOOKUP($A26,#REF!,'Guia de FIIs'!W$1,FALSE),"ND")</f>
        <v>ND</v>
      </c>
      <c r="W26" s="52" t="str">
        <f>IFERROR(VLOOKUP($A26,#REF!,'Guia de FIIs'!X$1,FALSE),"ND")</f>
        <v>ND</v>
      </c>
      <c r="X26" s="44" t="str">
        <f t="shared" si="0"/>
        <v/>
      </c>
      <c r="Y26" s="63"/>
      <c r="Z26" s="45" t="str">
        <f>IFERROR(VLOOKUP($A26,#REF!,'Guia de FIIs'!AA$1,FALSE),"ND")</f>
        <v>ND</v>
      </c>
      <c r="AA26" s="23" t="str">
        <f t="shared" si="1"/>
        <v>ND</v>
      </c>
      <c r="AB26" s="23" t="s">
        <v>139</v>
      </c>
      <c r="AC26" s="53" t="str">
        <f>IFERROR(VLOOKUP($A26,#REF!,'Guia de FIIs'!AD$1,FALSE),"ND")</f>
        <v>ND</v>
      </c>
    </row>
    <row r="27" spans="1:29" s="63" customFormat="1" x14ac:dyDescent="0.3">
      <c r="B27" s="1"/>
      <c r="C27" s="1"/>
    </row>
    <row r="28" spans="1:29" x14ac:dyDescent="0.3">
      <c r="A28" s="74" t="s">
        <v>126</v>
      </c>
    </row>
    <row r="29" spans="1:29" x14ac:dyDescent="0.3">
      <c r="A29" s="74" t="s">
        <v>329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tabSelected="1" topLeftCell="A4" zoomScaleNormal="100" workbookViewId="0">
      <selection activeCell="E16" sqref="E16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449</v>
      </c>
      <c r="B2" s="89" t="s">
        <v>95</v>
      </c>
      <c r="C2" s="89"/>
      <c r="D2" s="89"/>
      <c r="E2" s="89"/>
      <c r="F2" s="89"/>
      <c r="G2" s="89"/>
      <c r="I2" s="78" t="s">
        <v>96</v>
      </c>
      <c r="K2" s="87" t="s">
        <v>48</v>
      </c>
      <c r="L2" s="87"/>
      <c r="M2" s="87"/>
      <c r="N2" s="87"/>
      <c r="P2" s="86" t="s">
        <v>101</v>
      </c>
      <c r="Q2" s="86"/>
      <c r="S2" s="88" t="s">
        <v>103</v>
      </c>
      <c r="T2" s="88"/>
      <c r="V2" s="88" t="s">
        <v>327</v>
      </c>
      <c r="W2" s="88"/>
      <c r="X2" s="88"/>
      <c r="Z2" s="85" t="s">
        <v>108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f ca="1">TODAY()</f>
        <v>45667</v>
      </c>
      <c r="B4" s="6"/>
      <c r="C4" s="6"/>
      <c r="D4" s="7"/>
      <c r="E4" s="7"/>
      <c r="F4" s="7"/>
      <c r="G4" s="67"/>
      <c r="I4" s="9"/>
      <c r="K4" s="57" t="s">
        <v>102</v>
      </c>
      <c r="L4" s="57"/>
      <c r="M4" s="57"/>
      <c r="N4" s="57"/>
      <c r="P4" s="57" t="s">
        <v>102</v>
      </c>
      <c r="Q4" s="57"/>
      <c r="S4" s="10" t="s">
        <v>112</v>
      </c>
      <c r="T4" s="10" t="s">
        <v>106</v>
      </c>
      <c r="V4" s="10" t="s">
        <v>112</v>
      </c>
      <c r="W4" s="10" t="s">
        <v>112</v>
      </c>
      <c r="X4" s="10" t="s">
        <v>106</v>
      </c>
      <c r="Z4" s="50" t="s">
        <v>105</v>
      </c>
      <c r="AA4" s="50" t="s">
        <v>106</v>
      </c>
      <c r="AB4" s="50" t="s">
        <v>135</v>
      </c>
      <c r="AC4" s="50" t="s">
        <v>111</v>
      </c>
    </row>
    <row r="5" spans="1:29" ht="41.4" x14ac:dyDescent="0.3">
      <c r="A5" s="68" t="s">
        <v>49</v>
      </c>
      <c r="B5" s="68" t="s">
        <v>3</v>
      </c>
      <c r="C5" s="68" t="s">
        <v>127</v>
      </c>
      <c r="D5" s="68" t="s">
        <v>50</v>
      </c>
      <c r="E5" s="68" t="s">
        <v>136</v>
      </c>
      <c r="F5" s="68" t="s">
        <v>1</v>
      </c>
      <c r="G5" s="68" t="s">
        <v>93</v>
      </c>
      <c r="H5" s="1"/>
      <c r="I5" s="14" t="s">
        <v>99</v>
      </c>
      <c r="J5" s="1"/>
      <c r="K5" s="14" t="s">
        <v>328</v>
      </c>
      <c r="L5" s="13" t="s">
        <v>97</v>
      </c>
      <c r="M5" s="13" t="s">
        <v>94</v>
      </c>
      <c r="N5" s="15" t="s">
        <v>98</v>
      </c>
      <c r="O5" s="1"/>
      <c r="P5" s="11" t="s">
        <v>100</v>
      </c>
      <c r="Q5" s="13" t="s">
        <v>2</v>
      </c>
      <c r="R5" s="1"/>
      <c r="S5" s="17" t="s">
        <v>104</v>
      </c>
      <c r="T5" s="16" t="s">
        <v>113</v>
      </c>
      <c r="U5" s="1"/>
      <c r="V5" s="17" t="s">
        <v>325</v>
      </c>
      <c r="W5" s="17" t="s">
        <v>326</v>
      </c>
      <c r="X5" s="17" t="s">
        <v>107</v>
      </c>
      <c r="Y5" s="1"/>
      <c r="Z5" s="11" t="s">
        <v>109</v>
      </c>
      <c r="AA5" s="13" t="s">
        <v>110</v>
      </c>
      <c r="AB5" s="13" t="s">
        <v>363</v>
      </c>
      <c r="AC5" s="13" t="s">
        <v>379</v>
      </c>
    </row>
    <row r="7" spans="1:29" x14ac:dyDescent="0.3">
      <c r="A7" s="69" t="s">
        <v>434</v>
      </c>
      <c r="B7" s="70" t="s">
        <v>495</v>
      </c>
      <c r="C7" s="69"/>
      <c r="D7" s="69" t="s">
        <v>438</v>
      </c>
      <c r="E7" s="70" t="s">
        <v>195</v>
      </c>
      <c r="F7" s="70" t="s">
        <v>196</v>
      </c>
      <c r="G7" s="71">
        <v>1.1299999999999999E-2</v>
      </c>
      <c r="I7" s="22">
        <v>118.97</v>
      </c>
      <c r="K7" s="23">
        <v>3.0078646067999999E-3</v>
      </c>
      <c r="L7" s="23">
        <v>-6.4983162442000003E-2</v>
      </c>
      <c r="M7" s="23">
        <v>-5.0746030480000003E-2</v>
      </c>
      <c r="N7" s="23">
        <v>-4.1038874284999999E-2</v>
      </c>
      <c r="O7" s="49"/>
      <c r="P7" s="21">
        <v>5.2013422819000002E-3</v>
      </c>
      <c r="Q7" s="21">
        <v>9.7591240876000004E-2</v>
      </c>
      <c r="R7" s="49"/>
      <c r="S7" s="52">
        <v>3799.7101932999999</v>
      </c>
      <c r="T7" s="54" t="s">
        <v>462</v>
      </c>
      <c r="U7" s="55"/>
      <c r="V7" s="52" t="s">
        <v>0</v>
      </c>
      <c r="W7" s="52" t="s">
        <v>0</v>
      </c>
      <c r="X7" s="44" t="s">
        <v>334</v>
      </c>
      <c r="Z7" s="45">
        <v>0.62</v>
      </c>
      <c r="AA7" s="23">
        <v>6.2536773976632765E-2</v>
      </c>
      <c r="AB7" s="23" t="s">
        <v>452</v>
      </c>
      <c r="AC7" s="53">
        <v>45656</v>
      </c>
    </row>
    <row r="8" spans="1:29" x14ac:dyDescent="0.3">
      <c r="A8" s="69" t="s">
        <v>430</v>
      </c>
      <c r="B8" s="70" t="s">
        <v>498</v>
      </c>
      <c r="C8" s="69"/>
      <c r="D8" s="69" t="s">
        <v>438</v>
      </c>
      <c r="E8" s="70" t="s">
        <v>188</v>
      </c>
      <c r="F8" s="70" t="s">
        <v>188</v>
      </c>
      <c r="G8" s="71">
        <v>7.4999999999999997E-3</v>
      </c>
      <c r="I8" s="22">
        <v>75.08</v>
      </c>
      <c r="K8" s="23">
        <v>3.6342547766000002E-2</v>
      </c>
      <c r="L8" s="23">
        <v>-3.2679320085999997E-2</v>
      </c>
      <c r="M8" s="23">
        <v>-1.8690367273E-2</v>
      </c>
      <c r="N8" s="23">
        <v>-8.0014617247E-2</v>
      </c>
      <c r="O8" s="49"/>
      <c r="P8" s="21">
        <v>1.132951133E-2</v>
      </c>
      <c r="Q8" s="21">
        <v>0.11734197731</v>
      </c>
      <c r="R8" s="49"/>
      <c r="S8" s="52">
        <v>4251.7516015000001</v>
      </c>
      <c r="T8" s="54" t="s">
        <v>462</v>
      </c>
      <c r="U8" s="55"/>
      <c r="V8" s="52" t="s">
        <v>0</v>
      </c>
      <c r="W8" s="52" t="s">
        <v>0</v>
      </c>
      <c r="X8" s="44" t="s">
        <v>334</v>
      </c>
      <c r="Z8" s="45">
        <v>0.83</v>
      </c>
      <c r="AA8" s="23">
        <v>0.13265849760255727</v>
      </c>
      <c r="AB8" s="23" t="s">
        <v>453</v>
      </c>
      <c r="AC8" s="53">
        <v>45639</v>
      </c>
    </row>
    <row r="9" spans="1:29" x14ac:dyDescent="0.3">
      <c r="A9" s="69" t="s">
        <v>445</v>
      </c>
      <c r="B9" s="70" t="s">
        <v>496</v>
      </c>
      <c r="C9" s="69"/>
      <c r="D9" s="69" t="s">
        <v>441</v>
      </c>
      <c r="E9" s="70" t="s">
        <v>188</v>
      </c>
      <c r="F9" s="70" t="s">
        <v>466</v>
      </c>
      <c r="G9" s="71">
        <v>6.0000000000000001E-3</v>
      </c>
      <c r="I9" s="22">
        <v>64.05</v>
      </c>
      <c r="K9" s="23">
        <v>-2.9545454544999999E-2</v>
      </c>
      <c r="L9" s="23">
        <v>-0.11290754794999999</v>
      </c>
      <c r="M9" s="23">
        <v>6.6006600664000005E-3</v>
      </c>
      <c r="N9" s="23">
        <v>-7.1801838441999999E-2</v>
      </c>
      <c r="O9" s="49"/>
      <c r="P9" s="21">
        <v>0</v>
      </c>
      <c r="Q9" s="21">
        <v>4.8295846556999998E-2</v>
      </c>
      <c r="R9" s="49"/>
      <c r="S9" s="52">
        <v>1331.0313962</v>
      </c>
      <c r="T9" s="54" t="s">
        <v>462</v>
      </c>
      <c r="U9" s="55"/>
      <c r="V9" s="52" t="s">
        <v>0</v>
      </c>
      <c r="W9" s="52" t="s">
        <v>0</v>
      </c>
      <c r="X9" s="44" t="s">
        <v>334</v>
      </c>
      <c r="Z9" s="45">
        <v>0</v>
      </c>
      <c r="AA9" s="23">
        <v>0</v>
      </c>
      <c r="AB9" s="23" t="s">
        <v>455</v>
      </c>
      <c r="AC9" s="53">
        <v>45632</v>
      </c>
    </row>
    <row r="10" spans="1:29" x14ac:dyDescent="0.3">
      <c r="A10" s="69" t="s">
        <v>442</v>
      </c>
      <c r="B10" s="70" t="s">
        <v>499</v>
      </c>
      <c r="C10" s="69"/>
      <c r="D10" s="69" t="s">
        <v>441</v>
      </c>
      <c r="E10" s="70" t="s">
        <v>188</v>
      </c>
      <c r="F10" s="70" t="s">
        <v>188</v>
      </c>
      <c r="G10" s="71">
        <v>1.0999999999999999E-2</v>
      </c>
      <c r="I10" s="22">
        <v>36.46</v>
      </c>
      <c r="K10" s="23">
        <v>-6.5128205128000008E-2</v>
      </c>
      <c r="L10" s="23">
        <v>-0.18230939058000001</v>
      </c>
      <c r="M10" s="23">
        <v>-1.1656275412999999E-2</v>
      </c>
      <c r="N10" s="23">
        <v>1.5731691085999998E-2</v>
      </c>
      <c r="O10" s="49"/>
      <c r="P10" s="21">
        <v>0</v>
      </c>
      <c r="Q10" s="21">
        <v>0.31437101589999999</v>
      </c>
      <c r="R10" s="49"/>
      <c r="S10" s="52">
        <v>730.42187049999995</v>
      </c>
      <c r="T10" s="54" t="s">
        <v>462</v>
      </c>
      <c r="U10" s="55"/>
      <c r="V10" s="52" t="s">
        <v>0</v>
      </c>
      <c r="W10" s="52" t="s">
        <v>0</v>
      </c>
      <c r="X10" s="44" t="s">
        <v>334</v>
      </c>
      <c r="Z10" s="45">
        <v>0</v>
      </c>
      <c r="AA10" s="23">
        <v>0</v>
      </c>
      <c r="AB10" s="23" t="s">
        <v>451</v>
      </c>
      <c r="AC10" s="53">
        <v>45590</v>
      </c>
    </row>
    <row r="11" spans="1:29" x14ac:dyDescent="0.3">
      <c r="A11" s="69" t="s">
        <v>431</v>
      </c>
      <c r="B11" s="70" t="s">
        <v>497</v>
      </c>
      <c r="C11" s="69"/>
      <c r="D11" s="69" t="s">
        <v>438</v>
      </c>
      <c r="E11" s="70" t="s">
        <v>188</v>
      </c>
      <c r="F11" s="70" t="s">
        <v>281</v>
      </c>
      <c r="G11" s="71">
        <v>0.01</v>
      </c>
      <c r="I11" s="22">
        <v>81.09</v>
      </c>
      <c r="K11" s="23">
        <v>-7.5505122631999997E-3</v>
      </c>
      <c r="L11" s="23">
        <v>-7.3795879726000005E-2</v>
      </c>
      <c r="M11" s="23">
        <v>-4.4200848655999998E-2</v>
      </c>
      <c r="N11" s="23">
        <v>-6.3818991398E-2</v>
      </c>
      <c r="O11" s="49"/>
      <c r="P11" s="21">
        <v>1.2096286439999999E-2</v>
      </c>
      <c r="Q11" s="21">
        <v>0.13486513485999999</v>
      </c>
      <c r="R11" s="49"/>
      <c r="S11" s="52">
        <v>3722.1454502000001</v>
      </c>
      <c r="T11" s="54" t="s">
        <v>462</v>
      </c>
      <c r="U11" s="55"/>
      <c r="V11" s="52" t="s">
        <v>0</v>
      </c>
      <c r="W11" s="52" t="s">
        <v>0</v>
      </c>
      <c r="X11" s="44" t="s">
        <v>334</v>
      </c>
      <c r="Z11" s="45">
        <v>1</v>
      </c>
      <c r="AA11" s="23">
        <v>0.14798372179060304</v>
      </c>
      <c r="AB11" s="23" t="s">
        <v>454</v>
      </c>
      <c r="AC11" s="53">
        <v>45656</v>
      </c>
    </row>
    <row r="12" spans="1:29" x14ac:dyDescent="0.3">
      <c r="A12" s="69" t="s">
        <v>436</v>
      </c>
      <c r="B12" s="70" t="s">
        <v>502</v>
      </c>
      <c r="C12" s="69"/>
      <c r="D12" s="69" t="s">
        <v>438</v>
      </c>
      <c r="E12" s="70" t="s">
        <v>188</v>
      </c>
      <c r="F12" s="70" t="s">
        <v>469</v>
      </c>
      <c r="G12" s="71">
        <v>0.01</v>
      </c>
      <c r="I12" s="22">
        <v>95.1</v>
      </c>
      <c r="K12" s="23">
        <v>3.5763680054999997E-2</v>
      </c>
      <c r="L12" s="23">
        <v>-7.8185662508000006E-2</v>
      </c>
      <c r="M12" s="23">
        <v>2.2690611893E-2</v>
      </c>
      <c r="N12" s="23">
        <v>1.3237429301000001E-2</v>
      </c>
      <c r="O12" s="49"/>
      <c r="P12" s="21">
        <v>5.4165312534000002E-3</v>
      </c>
      <c r="Q12" s="21">
        <v>0.11770244821</v>
      </c>
      <c r="R12" s="49"/>
      <c r="S12" s="52">
        <v>7437.3976181999997</v>
      </c>
      <c r="T12" s="54" t="s">
        <v>462</v>
      </c>
      <c r="U12" s="55"/>
      <c r="V12" s="52" t="s">
        <v>0</v>
      </c>
      <c r="W12" s="52" t="s">
        <v>0</v>
      </c>
      <c r="X12" s="44" t="s">
        <v>334</v>
      </c>
      <c r="Z12" s="45">
        <v>0.5</v>
      </c>
      <c r="AA12" s="23">
        <v>6.3091482649842281E-2</v>
      </c>
      <c r="AB12" s="23" t="s">
        <v>454</v>
      </c>
      <c r="AC12" s="53">
        <v>45656</v>
      </c>
    </row>
    <row r="13" spans="1:29" x14ac:dyDescent="0.3">
      <c r="A13" s="69" t="s">
        <v>433</v>
      </c>
      <c r="B13" s="70" t="s">
        <v>503</v>
      </c>
      <c r="C13" s="69"/>
      <c r="D13" s="69" t="s">
        <v>438</v>
      </c>
      <c r="E13" s="70" t="s">
        <v>195</v>
      </c>
      <c r="F13" s="70" t="s">
        <v>470</v>
      </c>
      <c r="G13" s="71">
        <v>8.5000000000000006E-3</v>
      </c>
      <c r="I13" s="22">
        <v>93.01</v>
      </c>
      <c r="K13" s="23">
        <v>5.4094136727000003E-2</v>
      </c>
      <c r="L13" s="23">
        <v>-9.0925672444000002E-2</v>
      </c>
      <c r="M13" s="23">
        <v>5.7532689028000003E-2</v>
      </c>
      <c r="N13" s="23">
        <v>-4.8007332143000001E-2</v>
      </c>
      <c r="O13" s="49"/>
      <c r="P13" s="21">
        <v>1.065141832E-2</v>
      </c>
      <c r="Q13" s="21">
        <v>0.11714954111000001</v>
      </c>
      <c r="R13" s="49"/>
      <c r="S13" s="52">
        <v>2809.3337824999999</v>
      </c>
      <c r="T13" s="54" t="s">
        <v>462</v>
      </c>
      <c r="U13" s="55"/>
      <c r="V13" s="52" t="s">
        <v>0</v>
      </c>
      <c r="W13" s="52" t="s">
        <v>0</v>
      </c>
      <c r="X13" s="44" t="s">
        <v>334</v>
      </c>
      <c r="Z13" s="45">
        <v>0.95</v>
      </c>
      <c r="AA13" s="23">
        <v>0.12256746586388559</v>
      </c>
      <c r="AB13" s="23" t="s">
        <v>452</v>
      </c>
      <c r="AC13" s="53">
        <v>45656</v>
      </c>
    </row>
    <row r="14" spans="1:29" x14ac:dyDescent="0.3">
      <c r="A14" s="69" t="s">
        <v>446</v>
      </c>
      <c r="B14" s="70" t="s">
        <v>500</v>
      </c>
      <c r="C14" s="69"/>
      <c r="D14" s="69" t="s">
        <v>441</v>
      </c>
      <c r="E14" s="70" t="s">
        <v>188</v>
      </c>
      <c r="F14" s="70" t="s">
        <v>467</v>
      </c>
      <c r="G14" s="71">
        <v>1.0999999999999999E-2</v>
      </c>
      <c r="I14" s="22">
        <v>78.930000000000007</v>
      </c>
      <c r="K14" s="23">
        <v>-6.7816603140999996E-3</v>
      </c>
      <c r="L14" s="23">
        <v>-8.6129982617E-2</v>
      </c>
      <c r="M14" s="23">
        <v>1.818885449E-2</v>
      </c>
      <c r="N14" s="23">
        <v>-5.9492207138999997E-2</v>
      </c>
      <c r="O14" s="49"/>
      <c r="P14" s="21">
        <v>4.7772602412999993E-2</v>
      </c>
      <c r="Q14" s="21">
        <v>8.6843247937999996E-2</v>
      </c>
      <c r="R14" s="49"/>
      <c r="S14" s="52">
        <v>312.99290166999998</v>
      </c>
      <c r="T14" s="54" t="s">
        <v>462</v>
      </c>
      <c r="U14" s="55"/>
      <c r="V14" s="52" t="s">
        <v>0</v>
      </c>
      <c r="W14" s="52" t="s">
        <v>0</v>
      </c>
      <c r="X14" s="44" t="s">
        <v>334</v>
      </c>
      <c r="Z14" s="45">
        <v>4</v>
      </c>
      <c r="AA14" s="23">
        <v>0.60813378943367535</v>
      </c>
      <c r="AB14" s="23" t="s">
        <v>161</v>
      </c>
      <c r="AC14" s="53">
        <v>45645</v>
      </c>
    </row>
    <row r="15" spans="1:29" x14ac:dyDescent="0.3">
      <c r="A15" s="69" t="s">
        <v>447</v>
      </c>
      <c r="B15" s="70" t="s">
        <v>501</v>
      </c>
      <c r="C15" s="69"/>
      <c r="D15" s="69" t="s">
        <v>441</v>
      </c>
      <c r="E15" s="70" t="s">
        <v>188</v>
      </c>
      <c r="F15" s="70" t="s">
        <v>468</v>
      </c>
      <c r="G15" s="71">
        <v>1.4999999999999999E-2</v>
      </c>
      <c r="I15" s="22">
        <v>31.97</v>
      </c>
      <c r="K15" s="23">
        <v>6.9335054502999996E-2</v>
      </c>
      <c r="L15" s="23">
        <v>-0.42072857286000004</v>
      </c>
      <c r="M15" s="23">
        <v>0.10051635112</v>
      </c>
      <c r="N15" s="23">
        <v>-0.54384504658999999</v>
      </c>
      <c r="O15" s="49"/>
      <c r="P15" s="21">
        <v>3.3333333333E-3</v>
      </c>
      <c r="Q15" s="21">
        <v>8.0373347161000003E-2</v>
      </c>
      <c r="R15" s="49"/>
      <c r="S15" s="52">
        <v>1292.8604167999999</v>
      </c>
      <c r="T15" s="54" t="s">
        <v>462</v>
      </c>
      <c r="U15" s="55"/>
      <c r="V15" s="52" t="s">
        <v>0</v>
      </c>
      <c r="W15" s="52" t="s">
        <v>0</v>
      </c>
      <c r="X15" s="44" t="s">
        <v>334</v>
      </c>
      <c r="Z15" s="45">
        <v>0.1</v>
      </c>
      <c r="AA15" s="23">
        <v>3.7535189239912427E-2</v>
      </c>
      <c r="AB15" s="23" t="s">
        <v>456</v>
      </c>
      <c r="AC15" s="53">
        <v>45656</v>
      </c>
    </row>
    <row r="16" spans="1:29" x14ac:dyDescent="0.3">
      <c r="A16" s="69" t="s">
        <v>437</v>
      </c>
      <c r="B16" s="70" t="s">
        <v>504</v>
      </c>
      <c r="C16" s="69"/>
      <c r="D16" s="69" t="s">
        <v>438</v>
      </c>
      <c r="E16" s="70" t="s">
        <v>471</v>
      </c>
      <c r="F16" s="70" t="s">
        <v>420</v>
      </c>
      <c r="G16" s="71">
        <v>9.4999999999999998E-3</v>
      </c>
      <c r="I16" s="22">
        <v>56</v>
      </c>
      <c r="K16" s="23">
        <v>2.9249052540999999E-2</v>
      </c>
      <c r="L16" s="23">
        <v>-0.12763279453999998</v>
      </c>
      <c r="M16" s="23">
        <v>3.1307550646E-2</v>
      </c>
      <c r="N16" s="23">
        <v>-0.26334054326</v>
      </c>
      <c r="O16" s="49"/>
      <c r="P16" s="21">
        <v>1.2701868989E-2</v>
      </c>
      <c r="Q16" s="21">
        <v>0.10977011494</v>
      </c>
      <c r="R16" s="49"/>
      <c r="S16" s="52">
        <v>356.50420732999999</v>
      </c>
      <c r="T16" s="54" t="s">
        <v>462</v>
      </c>
      <c r="U16" s="55"/>
      <c r="V16" s="52" t="s">
        <v>0</v>
      </c>
      <c r="W16" s="52" t="s">
        <v>0</v>
      </c>
      <c r="X16" s="44" t="s">
        <v>334</v>
      </c>
      <c r="Z16" s="45">
        <v>0.7</v>
      </c>
      <c r="AA16" s="23">
        <v>0.14999999999999997</v>
      </c>
      <c r="AB16" s="23" t="s">
        <v>454</v>
      </c>
      <c r="AC16" s="53">
        <v>45656</v>
      </c>
    </row>
    <row r="17" spans="1:29" x14ac:dyDescent="0.3">
      <c r="A17" s="69" t="s">
        <v>448</v>
      </c>
      <c r="B17" s="70" t="s">
        <v>505</v>
      </c>
      <c r="C17" s="69"/>
      <c r="D17" s="69" t="s">
        <v>441</v>
      </c>
      <c r="E17" s="70" t="s">
        <v>471</v>
      </c>
      <c r="F17" s="70" t="s">
        <v>420</v>
      </c>
      <c r="G17" s="71">
        <v>1.2999999999999999E-2</v>
      </c>
      <c r="I17" s="22">
        <v>61.27</v>
      </c>
      <c r="K17" s="23">
        <v>4.8558989451999997E-2</v>
      </c>
      <c r="L17" s="23">
        <v>-0.10550133148</v>
      </c>
      <c r="M17" s="23">
        <v>1.4403973510000001E-2</v>
      </c>
      <c r="N17" s="23">
        <v>-0.16020347031000001</v>
      </c>
      <c r="O17" s="49"/>
      <c r="P17" s="21">
        <v>1.6835016835000001E-2</v>
      </c>
      <c r="Q17" s="21">
        <v>0.11278458844</v>
      </c>
      <c r="R17" s="49"/>
      <c r="S17" s="52">
        <v>2749.7993796999999</v>
      </c>
      <c r="T17" s="54" t="s">
        <v>462</v>
      </c>
      <c r="U17" s="55"/>
      <c r="V17" s="52" t="s">
        <v>0</v>
      </c>
      <c r="W17" s="52" t="s">
        <v>0</v>
      </c>
      <c r="X17" s="44" t="s">
        <v>334</v>
      </c>
      <c r="Z17" s="45">
        <v>1</v>
      </c>
      <c r="AA17" s="23">
        <v>0.19585441488493552</v>
      </c>
      <c r="AB17" s="23" t="s">
        <v>457</v>
      </c>
      <c r="AC17" s="53">
        <v>45656</v>
      </c>
    </row>
    <row r="18" spans="1:29" x14ac:dyDescent="0.3">
      <c r="A18" s="69" t="s">
        <v>443</v>
      </c>
      <c r="B18" s="70" t="s">
        <v>506</v>
      </c>
      <c r="C18" s="69"/>
      <c r="D18" s="69" t="s">
        <v>441</v>
      </c>
      <c r="E18" s="70" t="s">
        <v>320</v>
      </c>
      <c r="F18" s="70" t="s">
        <v>472</v>
      </c>
      <c r="G18" s="71">
        <v>1.4999999999999999E-2</v>
      </c>
      <c r="I18" s="22">
        <v>86.04</v>
      </c>
      <c r="K18" s="23">
        <v>-5.4245410863999997E-2</v>
      </c>
      <c r="L18" s="23">
        <v>-0.13999826970000001</v>
      </c>
      <c r="M18" s="23">
        <v>-3.2715008429999998E-2</v>
      </c>
      <c r="N18" s="23">
        <v>1.861818364E-3</v>
      </c>
      <c r="O18" s="49"/>
      <c r="P18" s="21">
        <v>0</v>
      </c>
      <c r="Q18" s="21">
        <v>0</v>
      </c>
      <c r="R18" s="49"/>
      <c r="S18" s="52">
        <v>833.31040767000002</v>
      </c>
      <c r="T18" s="54" t="s">
        <v>462</v>
      </c>
      <c r="U18" s="55"/>
      <c r="V18" s="52" t="s">
        <v>0</v>
      </c>
      <c r="W18" s="52" t="s">
        <v>0</v>
      </c>
      <c r="X18" s="44" t="s">
        <v>334</v>
      </c>
      <c r="Z18" s="45">
        <v>0</v>
      </c>
      <c r="AA18" s="23">
        <v>0</v>
      </c>
      <c r="AB18" s="23" t="s">
        <v>450</v>
      </c>
      <c r="AC18" s="53" t="s">
        <v>0</v>
      </c>
    </row>
    <row r="19" spans="1:29" x14ac:dyDescent="0.3">
      <c r="A19" s="69" t="s">
        <v>444</v>
      </c>
      <c r="B19" s="70" t="s">
        <v>507</v>
      </c>
      <c r="C19" s="69"/>
      <c r="D19" s="69" t="s">
        <v>441</v>
      </c>
      <c r="E19" s="70" t="s">
        <v>412</v>
      </c>
      <c r="F19" s="70" t="s">
        <v>188</v>
      </c>
      <c r="G19" s="71">
        <v>1.2999999999999999E-2</v>
      </c>
      <c r="I19" s="22">
        <v>29.19</v>
      </c>
      <c r="K19" s="23">
        <v>0.10067873303000001</v>
      </c>
      <c r="L19" s="23">
        <v>-0.18531956460999999</v>
      </c>
      <c r="M19" s="23">
        <v>2.0986358865999998E-2</v>
      </c>
      <c r="N19" s="23">
        <v>-0.57807314673999999</v>
      </c>
      <c r="O19" s="49"/>
      <c r="P19" s="21">
        <v>0</v>
      </c>
      <c r="Q19" s="21">
        <v>0</v>
      </c>
      <c r="R19" s="49"/>
      <c r="S19" s="52">
        <v>187.21352232999999</v>
      </c>
      <c r="T19" s="54" t="s">
        <v>462</v>
      </c>
      <c r="U19" s="55"/>
      <c r="V19" s="52" t="s">
        <v>0</v>
      </c>
      <c r="W19" s="52" t="s">
        <v>0</v>
      </c>
      <c r="X19" s="44" t="s">
        <v>334</v>
      </c>
      <c r="Z19" s="45">
        <v>0</v>
      </c>
      <c r="AA19" s="23">
        <v>0</v>
      </c>
      <c r="AB19" s="23" t="s">
        <v>452</v>
      </c>
      <c r="AC19" s="53">
        <v>44985</v>
      </c>
    </row>
    <row r="20" spans="1:29" x14ac:dyDescent="0.3">
      <c r="A20" s="69" t="s">
        <v>440</v>
      </c>
      <c r="B20" s="70" t="s">
        <v>509</v>
      </c>
      <c r="C20" s="69"/>
      <c r="D20" s="69" t="s">
        <v>441</v>
      </c>
      <c r="E20" s="70" t="s">
        <v>188</v>
      </c>
      <c r="F20" s="70" t="s">
        <v>188</v>
      </c>
      <c r="G20" s="71">
        <v>1E-3</v>
      </c>
      <c r="I20" s="22">
        <v>95</v>
      </c>
      <c r="K20" s="23">
        <v>6.2493379937000005E-3</v>
      </c>
      <c r="L20" s="23">
        <v>-2.6073720825E-2</v>
      </c>
      <c r="M20" s="23">
        <v>5.2910052909000008E-3</v>
      </c>
      <c r="N20" s="23">
        <v>4.3429132170999994E-2</v>
      </c>
      <c r="O20" s="49"/>
      <c r="P20" s="21">
        <v>0</v>
      </c>
      <c r="Q20" s="21">
        <v>5.7243151288999997E-2</v>
      </c>
      <c r="R20" s="49"/>
      <c r="S20" s="52">
        <v>662.02590450000002</v>
      </c>
      <c r="T20" s="54" t="s">
        <v>462</v>
      </c>
      <c r="U20" s="55"/>
      <c r="V20" s="52" t="s">
        <v>0</v>
      </c>
      <c r="W20" s="52" t="s">
        <v>0</v>
      </c>
      <c r="X20" s="44" t="s">
        <v>334</v>
      </c>
      <c r="Z20" s="45">
        <v>0</v>
      </c>
      <c r="AA20" s="23">
        <v>0</v>
      </c>
      <c r="AB20" s="23" t="s">
        <v>161</v>
      </c>
      <c r="AC20" s="53">
        <v>45618</v>
      </c>
    </row>
    <row r="21" spans="1:29" x14ac:dyDescent="0.3">
      <c r="A21" s="69" t="s">
        <v>439</v>
      </c>
      <c r="B21" s="70" t="s">
        <v>508</v>
      </c>
      <c r="C21" s="69"/>
      <c r="D21" s="69" t="s">
        <v>441</v>
      </c>
      <c r="E21" s="70" t="s">
        <v>188</v>
      </c>
      <c r="F21" s="70" t="s">
        <v>188</v>
      </c>
      <c r="G21" s="71">
        <v>3.0000000000000001E-3</v>
      </c>
      <c r="I21" s="22">
        <v>96.49</v>
      </c>
      <c r="K21" s="23">
        <v>-5.7156144102999996E-3</v>
      </c>
      <c r="L21" s="23">
        <v>-5.5748899929E-2</v>
      </c>
      <c r="M21" s="23">
        <v>2.4201252521E-2</v>
      </c>
      <c r="N21" s="23">
        <v>6.1505429721000003E-2</v>
      </c>
      <c r="O21" s="49"/>
      <c r="P21" s="21">
        <v>4.6998237806000001E-2</v>
      </c>
      <c r="Q21" s="21">
        <v>9.5419552736999994E-2</v>
      </c>
      <c r="R21" s="49"/>
      <c r="S21" s="52">
        <v>294.27471166999999</v>
      </c>
      <c r="T21" s="54" t="s">
        <v>462</v>
      </c>
      <c r="U21" s="55"/>
      <c r="V21" s="52" t="s">
        <v>0</v>
      </c>
      <c r="W21" s="52" t="s">
        <v>0</v>
      </c>
      <c r="X21" s="44" t="s">
        <v>334</v>
      </c>
      <c r="Z21" s="45">
        <v>4.7985200800000003</v>
      </c>
      <c r="AA21" s="23">
        <v>0.59676900155456536</v>
      </c>
      <c r="AB21" s="23" t="s">
        <v>161</v>
      </c>
      <c r="AC21" s="53">
        <v>45645</v>
      </c>
    </row>
    <row r="22" spans="1:29" x14ac:dyDescent="0.3">
      <c r="A22" s="69" t="s">
        <v>429</v>
      </c>
      <c r="B22" s="70" t="s">
        <v>511</v>
      </c>
      <c r="C22" s="69"/>
      <c r="D22" s="69" t="s">
        <v>438</v>
      </c>
      <c r="E22" s="70" t="s">
        <v>188</v>
      </c>
      <c r="F22" s="70" t="s">
        <v>475</v>
      </c>
      <c r="G22" s="71">
        <v>8.9999999999999993E-3</v>
      </c>
      <c r="I22" s="22">
        <v>7.15</v>
      </c>
      <c r="K22" s="23">
        <v>-3.2317062018999997E-2</v>
      </c>
      <c r="L22" s="23">
        <v>-8.9540915318E-2</v>
      </c>
      <c r="M22" s="23">
        <v>-2.0547945205999996E-2</v>
      </c>
      <c r="N22" s="23">
        <v>-0.14557645062000002</v>
      </c>
      <c r="O22" s="49"/>
      <c r="P22" s="21">
        <v>0</v>
      </c>
      <c r="Q22" s="21">
        <v>7.5168901673999991E-2</v>
      </c>
      <c r="R22" s="49"/>
      <c r="S22" s="52">
        <v>1892.2545081999999</v>
      </c>
      <c r="T22" s="54" t="s">
        <v>462</v>
      </c>
      <c r="U22" s="55"/>
      <c r="V22" s="52" t="s">
        <v>0</v>
      </c>
      <c r="W22" s="52" t="s">
        <v>0</v>
      </c>
      <c r="X22" s="44" t="s">
        <v>334</v>
      </c>
      <c r="Z22" s="45">
        <v>0</v>
      </c>
      <c r="AA22" s="23">
        <v>0</v>
      </c>
      <c r="AB22" s="23" t="s">
        <v>452</v>
      </c>
      <c r="AC22" s="53">
        <v>45625</v>
      </c>
    </row>
    <row r="23" spans="1:29" x14ac:dyDescent="0.3">
      <c r="A23" s="69" t="s">
        <v>432</v>
      </c>
      <c r="B23" s="70" t="s">
        <v>510</v>
      </c>
      <c r="C23" s="69"/>
      <c r="D23" s="69" t="s">
        <v>438</v>
      </c>
      <c r="E23" s="70" t="s">
        <v>474</v>
      </c>
      <c r="F23" s="70" t="s">
        <v>473</v>
      </c>
      <c r="G23" s="71">
        <v>8.0000000000000002E-3</v>
      </c>
      <c r="I23" s="22">
        <v>74.52</v>
      </c>
      <c r="K23" s="23">
        <v>6.4967163686000001E-2</v>
      </c>
      <c r="L23" s="23">
        <v>-0.12539720008999999</v>
      </c>
      <c r="M23" s="23">
        <v>-6.6648893626000006E-3</v>
      </c>
      <c r="N23" s="23">
        <v>-4.0081092827000002E-2</v>
      </c>
      <c r="O23" s="49"/>
      <c r="P23" s="21">
        <v>1.5492957746E-2</v>
      </c>
      <c r="Q23" s="21">
        <v>0.13702460850000001</v>
      </c>
      <c r="R23" s="49"/>
      <c r="S23" s="52">
        <v>452.92025617000002</v>
      </c>
      <c r="T23" s="54" t="s">
        <v>462</v>
      </c>
      <c r="U23" s="55"/>
      <c r="V23" s="52" t="s">
        <v>0</v>
      </c>
      <c r="W23" s="52" t="s">
        <v>0</v>
      </c>
      <c r="X23" s="44" t="s">
        <v>334</v>
      </c>
      <c r="Z23" s="45">
        <v>1.1000000000000001</v>
      </c>
      <c r="AA23" s="23">
        <v>0.177133655394525</v>
      </c>
      <c r="AB23" s="23" t="s">
        <v>454</v>
      </c>
      <c r="AC23" s="53">
        <v>45656</v>
      </c>
    </row>
    <row r="24" spans="1:29" x14ac:dyDescent="0.3">
      <c r="A24" s="69" t="s">
        <v>522</v>
      </c>
      <c r="B24" s="70" t="s">
        <v>539</v>
      </c>
      <c r="C24" s="69"/>
      <c r="D24" s="69" t="s">
        <v>438</v>
      </c>
      <c r="E24" s="70" t="s">
        <v>188</v>
      </c>
      <c r="F24" s="70" t="s">
        <v>469</v>
      </c>
      <c r="G24" s="71">
        <v>0.01</v>
      </c>
      <c r="I24" s="22">
        <v>103.07</v>
      </c>
      <c r="K24" s="23">
        <v>4.8915413909999997E-2</v>
      </c>
      <c r="L24" s="23">
        <v>-5.1218088088999997E-2</v>
      </c>
      <c r="M24" s="23">
        <v>1.6168786354999999E-2</v>
      </c>
      <c r="N24" s="23">
        <v>0.15472606506</v>
      </c>
      <c r="O24" s="49"/>
      <c r="P24" s="21">
        <v>1.0775427996E-2</v>
      </c>
      <c r="Q24" s="21">
        <v>0.14447565542999999</v>
      </c>
      <c r="R24" s="49"/>
      <c r="S24" s="52">
        <v>5907.1836931999997</v>
      </c>
      <c r="T24" s="54" t="s">
        <v>462</v>
      </c>
      <c r="U24" s="55"/>
      <c r="V24" s="52" t="s">
        <v>0</v>
      </c>
      <c r="W24" s="52" t="s">
        <v>0</v>
      </c>
      <c r="X24" s="44" t="s">
        <v>334</v>
      </c>
      <c r="Z24" s="45">
        <v>1.07</v>
      </c>
      <c r="AA24" s="23">
        <v>0.12457553119239352</v>
      </c>
      <c r="AB24" s="23" t="s">
        <v>454</v>
      </c>
      <c r="AC24" s="53">
        <v>45656</v>
      </c>
    </row>
    <row r="25" spans="1:29" x14ac:dyDescent="0.3">
      <c r="A25" s="69" t="s">
        <v>435</v>
      </c>
      <c r="B25" s="70" t="s">
        <v>512</v>
      </c>
      <c r="C25" s="69"/>
      <c r="D25" s="69" t="s">
        <v>438</v>
      </c>
      <c r="E25" s="70" t="s">
        <v>393</v>
      </c>
      <c r="F25" s="70" t="s">
        <v>200</v>
      </c>
      <c r="G25" s="71">
        <v>8.5000000000000006E-3</v>
      </c>
      <c r="I25" s="22">
        <v>71.790000000000006</v>
      </c>
      <c r="K25" s="23">
        <v>6.1984706612E-2</v>
      </c>
      <c r="L25" s="23">
        <v>-0.14444362298999999</v>
      </c>
      <c r="M25" s="23">
        <v>4.9115878662999997E-2</v>
      </c>
      <c r="N25" s="23">
        <v>-0.13663332503</v>
      </c>
      <c r="O25" s="49"/>
      <c r="P25" s="21">
        <v>0</v>
      </c>
      <c r="Q25" s="21">
        <v>9.9368421053000006E-2</v>
      </c>
      <c r="R25" s="49"/>
      <c r="S25" s="52">
        <v>439.66455982999997</v>
      </c>
      <c r="T25" s="54" t="s">
        <v>462</v>
      </c>
      <c r="U25" s="55"/>
      <c r="V25" s="52" t="s">
        <v>0</v>
      </c>
      <c r="W25" s="52" t="s">
        <v>0</v>
      </c>
      <c r="X25" s="44" t="s">
        <v>334</v>
      </c>
      <c r="Z25" s="45">
        <v>0</v>
      </c>
      <c r="AA25" s="23">
        <v>0</v>
      </c>
      <c r="AB25" s="23" t="s">
        <v>462</v>
      </c>
      <c r="AC25" s="53">
        <v>45597</v>
      </c>
    </row>
    <row r="27" spans="1:29" x14ac:dyDescent="0.3">
      <c r="A27" s="74" t="s">
        <v>126</v>
      </c>
    </row>
    <row r="28" spans="1:29" x14ac:dyDescent="0.3">
      <c r="A28" s="74" t="s">
        <v>329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Vitor Vidoto</cp:lastModifiedBy>
  <cp:lastPrinted>2018-06-25T19:35:07Z</cp:lastPrinted>
  <dcterms:created xsi:type="dcterms:W3CDTF">2017-06-06T23:35:40Z</dcterms:created>
  <dcterms:modified xsi:type="dcterms:W3CDTF">2025-01-10T23:30:36Z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1414953819</vt:lpwstr>
  </property>
  <property fmtid="{D5CDD505-2E9C-101B-9397-08002B2CF9AE}" pid="3" name="EcoUpdateMessage">
    <vt:lpwstr>2024/11/01-18:43:39</vt:lpwstr>
  </property>
  <property fmtid="{D5CDD505-2E9C-101B-9397-08002B2CF9AE}" pid="4" name="EcoUpdateStatus">
    <vt:lpwstr>2024-10-31=BRA:St,ME,Fd,TP;USA:St,ME;ARG:St,ME,Fd,TP;MEX:St,ME,Fd,TP;CHL:Fd;PER:St,ME,Fd;SAU:St|2022-10-17=USA:TP|2024-10-30=CHL:St,ME;COL:St,ME,Fd;PER:TP|2021-11-17=CHL:TP|2014-02-26=VEN:St|2002-11-08=JPN:St|2024-10-28=GBR:St,ME|2016-08-18=NNN:St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