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2021\Junho 21\28.05 - Copia\"/>
    </mc:Choice>
  </mc:AlternateContent>
  <xr:revisionPtr revIDLastSave="0" documentId="8_{60CBBB61-DFBD-4EB0-A606-EDA652A9EAC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FIIs'!$A$5:$AD$113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<sst xmlns="http://schemas.openxmlformats.org/spreadsheetml/2006/main" count="924" uniqueCount="413">
  <si>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</si>
  <si>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</si>
  <si>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</si>
  <si>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</si>
  <si>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</si>
  <si>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</si>
  <si>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</si>
  <si>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</si>
  <si>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</si>
  <si>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</si>
  <si>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</si>
  <si>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</si>
  <si>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</si>
  <si>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</si>
  <si>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</si>
  <si>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</si>
  <si>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</si>
  <si>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</si>
  <si>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</si>
  <si>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</si>
  <si>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</si>
  <si>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</si>
  <si>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</si>
  <si>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</si>
  <si>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</si>
  <si>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</si>
  <si>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</si>
  <si>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</si>
  <si>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</si>
  <si>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</si>
  <si>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</si>
  <si>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</si>
  <si>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</si>
  <si>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</si>
  <si>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</si>
  <si>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</si>
  <si>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</si>
  <si>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</si>
  <si>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</si>
  <si>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</si>
  <si>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</si>
  <si>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</si>
  <si>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</si>
  <si>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</si>
  <si>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</si>
  <si>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</si>
  <si>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</si>
  <si>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</si>
  <si>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</si>
  <si>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</si>
  <si>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</si>
  <si>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</si>
  <si>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</si>
  <si>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</si>
  <si>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</si>
  <si>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</si>
  <si>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</si>
  <si>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</si>
  <si>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</si>
  <si>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</si>
  <si>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</si>
  <si>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</si>
  <si>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</si>
  <si>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</si>
  <si>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</si>
  <si>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</si>
  <si>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</si>
  <si>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</si>
  <si>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</si>
  <si>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</si>
  <si>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</si>
  <si>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</si>
  <si>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</si>
  <si>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</si>
  <si>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</si>
  <si>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</si>
  <si>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</si>
  <si>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</si>
  <si>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</si>
  <si>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</si>
  <si>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</si>
  <si>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</si>
  <si>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</si>
  <si>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</si>
  <si>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</si>
  <si>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</si>
  <si>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</si>
  <si>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</si>
  <si>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</si>
  <si>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</si>
  <si>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</si>
  <si>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</si>
  <si>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</si>
  <si>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</si>
  <si>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</si>
  <si>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</si>
  <si>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</si>
  <si>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</si>
  <si>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</si>
  <si>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</si>
  <si>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</si>
  <si>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</si>
  <si>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</si>
  <si>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</si>
  <si>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</si>
  <si>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</si>
  <si>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</si>
  <si>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</si>
  <si>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</si>
  <si>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</si>
  <si>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</si>
  <si>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</si>
  <si>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</si>
  <si>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</si>
  <si>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</si>
  <si>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</si>
  <si>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</si>
  <si>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</si>
  <si>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</si>
  <si>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</si>
  <si>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</si>
  <si>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</si>
  <si>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</si>
  <si>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</si>
  <si>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</si>
  <si>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</si>
  <si>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</si>
  <si>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</si>
  <si>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</si>
  <si>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</si>
  <si>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</si>
  <si>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</si>
  <si>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</si>
  <si>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</si>
  <si>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</si>
  <si>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</si>
  <si>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</si>
  <si>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</si>
  <si>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</si>
  <si>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</si>
  <si>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</si>
  <si>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</si>
  <si>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</si>
  <si>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</si>
  <si>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</si>
  <si>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</si>
  <si>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</si>
  <si>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</si>
  <si>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</si>
  <si>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</si>
  <si>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</si>
  <si>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</si>
  <si>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</si>
  <si>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</si>
  <si>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</si>
  <si>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</si>
  <si>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</si>
  <si>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</si>
  <si>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</si>
  <si>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</si>
  <si>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</si>
  <si>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</si>
  <si>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</si>
  <si>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</si>
  <si>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</si>
  <si>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</si>
  <si>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</si>
  <si>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</si>
  <si>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</si>
  <si>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</si>
  <si>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</si>
  <si>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</si>
  <si>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</si>
  <si>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</si>
  <si>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</si>
  <si>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</si>
  <si>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</si>
  <si>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</si>
  <si>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</si>
  <si>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</si>
  <si>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</si>
  <si>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</si>
  <si>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</si>
  <si>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</si>
  <si>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</si>
  <si>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</si>
  <si>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</si>
  <si>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</si>
  <si>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</si>
  <si>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</si>
  <si>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</si>
  <si>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</si>
  <si>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</si>
  <si>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</si>
  <si>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</si>
  <si>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</si>
  <si>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</si>
  <si>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</si>
  <si>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</si>
  <si>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</si>
  <si>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</si>
  <si>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</si>
  <si>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</si>
  <si>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</si>
  <si>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</si>
  <si>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</si>
  <si>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</si>
  <si>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</si>
  <si>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</si>
  <si>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</si>
  <si>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</si>
  <si>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</si>
  <si>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</si>
  <si>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</si>
  <si>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</si>
  <si>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</si>
  <si>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</si>
  <si>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</si>
  <si>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</si>
  <si>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</si>
  <si>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</si>
  <si>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</si>
  <si>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</si>
  <si>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</si>
  <si>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</si>
  <si>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</si>
  <si>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</si>
  <si>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</si>
  <si>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</si>
  <si>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</si>
  <si>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</si>
  <si>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</si>
  <si>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</si>
  <si>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</si>
  <si>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</si>
  <si>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</si>
  <si>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</si>
  <si>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</si>
  <si>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</si>
  <si>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</si>
  <si>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</si>
  <si>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</si>
  <si>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</si>
  <si>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</si>
  <si>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</si>
  <si>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</si>
  <si>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</si>
  <si>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</si>
  <si>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</si>
  <si>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</si>
  <si>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</si>
  <si>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</si>
  <si>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</si>
  <si>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</si>
  <si>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</si>
  <si>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</si>
  <si>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</si>
  <si>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</si>
  <si>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</si>
  <si>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</si>
  <si>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</si>
  <si>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</si>
  <si>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</si>
  <si>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</si>
  <si>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</si>
  <si>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</si>
  <si>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</si>
  <si>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</si>
  <si>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</si>
  <si>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</si>
  <si>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</si>
  <si>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</si>
  <si>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</si>
  <si>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</si>
  <si>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</si>
  <si>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</si>
  <si>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</si>
  <si>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</si>
  <si>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</si>
  <si>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</si>
  <si>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</si>
  <si>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</si>
  <si>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</si>
  <si>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</si>
  <si>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</si>
  <si>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</si>
  <si>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</si>
  <si>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</si>
  <si>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</si>
  <si>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</si>
  <si>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</si>
  <si>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</si>
  <si>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</si>
  <si>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</si>
  <si>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</si>
  <si>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</si>
  <si>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</si>
  <si>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</si>
  <si>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</si>
  <si>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</si>
  <si>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</si>
  <si>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</si>
  <si>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</si>
  <si>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</si>
  <si>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</si>
  <si>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</si>
  <si>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</si>
  <si>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</si>
  <si>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</si>
  <si>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</si>
  <si>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</si>
  <si>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</si>
  <si>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</si>
  <si>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</si>
  <si>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</si>
  <si>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</si>
  <si>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</si>
  <si>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</si>
  <si>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</si>
  <si>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</si>
  <si>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</si>
  <si>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</si>
  <si>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</si>
  <si>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</si>
  <si>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</si>
  <si>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</si>
  <si>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</si>
  <si>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</si>
  <si>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</si>
  <si>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</si>
  <si>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</si>
  <si>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</si>
  <si>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</si>
  <si>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</si>
  <si>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</si>
  <si>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</si>
  <si>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</si>
  <si>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</si>
  <si>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</si>
  <si>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</si>
  <si>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</si>
  <si>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</si>
  <si>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</si>
  <si>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</si>
  <si>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</si>
  <si>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</si>
  <si>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</si>
  <si>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</si>
  <si>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</si>
  <si>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</si>
  <si>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</si>
  <si>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</si>
  <si>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</si>
  <si>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</si>
  <si>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</si>
  <si>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</si>
  <si>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</si>
  <si>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</si>
  <si>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</si>
  <si>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</si>
  <si>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</si>
  <si>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</si>
  <si>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</si>
  <si>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</si>
  <si>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</si>
  <si>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</si>
  <si>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</si>
  <si>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</si>
  <si>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</si>
  <si>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</si>
  <si>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</si>
  <si>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</si>
  <si>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</si>
  <si>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</si>
  <si>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</si>
  <si>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</si>
  <si>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</si>
  <si>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</si>
  <si>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</si>
  <si>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</si>
  <si>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</si>
  <si>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</si>
  <si>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</si>
  <si>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</si>
  <si>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</si>
  <si>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</si>
  <si>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</si>
  <si>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</si>
  <si>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</si>
  <si>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</si>
  <si>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</si>
  <si>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</si>
  <si>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</si>
  <si>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</si>
  <si>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</si>
  <si>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</si>
  <si>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</si>
  <si>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</si>
  <si>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</si>
  <si>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</si>
  <si>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</si>
  <si>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</si>
  <si>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</si>
  <si>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</si>
  <si>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</si>
  <si>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</si>
  <si>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</si>
  <si>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SEQR11</t>
  </si>
  <si>
    <t>Sequóia III Renda Imobiliária</t>
  </si>
  <si>
    <t>Sequóia</t>
  </si>
  <si>
    <t>11º Útil</t>
  </si>
  <si>
    <t>Base Proventos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</si>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</sst>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10" fillId="4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0" fillId="5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3" fontId="10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6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0"/>
  <sheetViews>
    <sheetView showGridLines="0" tabSelected="1" zoomScale="70" zoomScaleNormal="70" workbookViewId="0">
      <pane xSplit="2" ySplit="5" topLeftCell="D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2" sqref="B2:B3"/>
    </sheetView>
  </sheetViews>
  <sheetFormatPr defaultColWidth="0" defaultRowHeight="14.5" zeroHeight="1" x14ac:dyDescent="0.35"/>
  <cols>
    <col min="1" max="1" width="3.81640625" style="68" hidden="1" customWidth="1"/>
    <col min="2" max="2" width="19.54296875" style="68" customWidth="1"/>
    <col min="3" max="3" width="29.1796875" style="51" customWidth="1"/>
    <col min="4" max="4" width="21.7265625" style="51" customWidth="1"/>
    <col min="5" max="5" width="19.7265625" style="68" customWidth="1"/>
    <col min="6" max="6" width="19.81640625" style="68" customWidth="1"/>
    <col min="7" max="7" width="13.54296875" style="68" customWidth="1"/>
    <col min="8" max="8" width="17.26953125" style="68" customWidth="1"/>
    <col min="9" max="9" width="1.1796875" style="68" customWidth="1"/>
    <col min="10" max="10" width="24.81640625" style="68" bestFit="1" customWidth="1"/>
    <col min="11" max="11" width="1.1796875" style="68" customWidth="1"/>
    <col min="12" max="12" width="18.1796875" style="68" customWidth="1"/>
    <col min="13" max="13" width="14.1796875" style="68" customWidth="1"/>
    <col min="14" max="14" width="15.1796875" style="68" customWidth="1"/>
    <col min="15" max="15" width="14.26953125" style="68" customWidth="1"/>
    <col min="16" max="16" width="1.1796875" style="68" customWidth="1"/>
    <col min="17" max="17" width="14.453125" style="68" bestFit="1" customWidth="1"/>
    <col min="18" max="18" width="9.7265625" style="68" customWidth="1"/>
    <col min="19" max="19" width="1.1796875" style="68" customWidth="1"/>
    <col min="20" max="21" width="14.453125" style="68" customWidth="1"/>
    <col min="22" max="22" width="1.81640625" style="68" customWidth="1"/>
    <col min="23" max="25" width="14.453125" style="68" customWidth="1"/>
    <col min="26" max="26" width="1.7265625" style="68" customWidth="1"/>
    <col min="27" max="27" width="9.7265625" style="68" customWidth="1"/>
    <col min="28" max="29" width="13.1796875" style="68" customWidth="1"/>
    <col min="30" max="30" width="15.54296875" style="68" customWidth="1"/>
    <col min="31" max="16384" width="0" style="68" hidden="1"/>
  </cols>
  <sheetData>
    <row r="1" spans="1:30" x14ac:dyDescent="0.35">
      <c r="J1" s="68">
        <v>14</v>
      </c>
      <c r="L1" s="68">
        <v>32</v>
      </c>
      <c r="M1" s="68">
        <v>33</v>
      </c>
      <c r="N1" s="68">
        <v>35</v>
      </c>
      <c r="O1" s="68">
        <v>34</v>
      </c>
      <c r="Q1" s="68">
        <v>47</v>
      </c>
      <c r="R1" s="68">
        <v>27</v>
      </c>
      <c r="T1" s="68">
        <v>8</v>
      </c>
      <c r="U1" s="68">
        <v>6</v>
      </c>
      <c r="W1" s="68">
        <v>11</v>
      </c>
      <c r="X1" s="68">
        <v>24</v>
      </c>
      <c r="AA1" s="68">
        <v>29</v>
      </c>
      <c r="AD1" s="68">
        <v>26</v>
      </c>
    </row>
    <row r="2" spans="1:30" s="4" customFormat="1" ht="18.75" customHeight="1" x14ac:dyDescent="0.35">
      <c r="A2" s="3"/>
      <c r="B2" s="71" t="s">
        <v>143</v>
      </c>
      <c r="C2" s="74" t="s">
        <v>110</v>
      </c>
      <c r="D2" s="74"/>
      <c r="E2" s="74"/>
      <c r="F2" s="74"/>
      <c r="G2" s="74"/>
      <c r="H2" s="74"/>
      <c r="I2" s="68"/>
      <c r="J2" s="75" t="s">
        <v>111</v>
      </c>
      <c r="K2" s="68"/>
      <c r="L2" s="75" t="s">
        <v>48</v>
      </c>
      <c r="M2" s="75"/>
      <c r="N2" s="75"/>
      <c r="O2" s="75"/>
      <c r="P2" s="68"/>
      <c r="Q2" s="74" t="s">
        <v>116</v>
      </c>
      <c r="R2" s="74"/>
      <c r="S2" s="68"/>
      <c r="T2" s="72" t="s">
        <v>118</v>
      </c>
      <c r="U2" s="72"/>
      <c r="V2" s="68"/>
      <c r="W2" s="72" t="s">
        <v>365</v>
      </c>
      <c r="X2" s="72"/>
      <c r="Y2" s="72"/>
      <c r="Z2" s="68"/>
      <c r="AA2" s="73" t="s">
        <v>123</v>
      </c>
      <c r="AB2" s="73"/>
      <c r="AC2" s="73"/>
      <c r="AD2" s="73"/>
    </row>
    <row r="3" spans="1:30" s="4" customFormat="1" ht="16.5" customHeight="1" x14ac:dyDescent="0.35">
      <c r="A3" s="3"/>
      <c r="B3" s="71"/>
      <c r="C3" s="74"/>
      <c r="D3" s="74"/>
      <c r="E3" s="74"/>
      <c r="F3" s="74"/>
      <c r="G3" s="74"/>
      <c r="H3" s="74"/>
      <c r="I3" s="68"/>
      <c r="J3" s="75"/>
      <c r="K3" s="68"/>
      <c r="L3" s="75"/>
      <c r="M3" s="75"/>
      <c r="N3" s="75"/>
      <c r="O3" s="75"/>
      <c r="P3" s="68"/>
      <c r="Q3" s="74"/>
      <c r="R3" s="74"/>
      <c r="S3" s="68"/>
      <c r="T3" s="72"/>
      <c r="U3" s="72"/>
      <c r="V3" s="68"/>
      <c r="W3" s="72"/>
      <c r="X3" s="72"/>
      <c r="Y3" s="72"/>
      <c r="Z3" s="68"/>
      <c r="AA3" s="73"/>
      <c r="AB3" s="73"/>
      <c r="AC3" s="73"/>
      <c r="AD3" s="73"/>
    </row>
    <row r="4" spans="1:30" s="5" customFormat="1" ht="16.5" customHeight="1" x14ac:dyDescent="0.45">
      <c r="B4" s="63">
        <v>44365</v>
      </c>
      <c r="C4" s="6"/>
      <c r="D4" s="6"/>
      <c r="E4" s="7"/>
      <c r="F4" s="7"/>
      <c r="G4" s="7"/>
      <c r="H4" s="8"/>
      <c r="I4" s="68"/>
      <c r="J4" s="9"/>
      <c r="K4" s="68"/>
      <c r="L4" s="70" t="s">
        <v>117</v>
      </c>
      <c r="M4" s="70"/>
      <c r="N4" s="70"/>
      <c r="O4" s="70"/>
      <c r="P4" s="68"/>
      <c r="Q4" s="70" t="s">
        <v>117</v>
      </c>
      <c r="R4" s="70"/>
      <c r="S4" s="68"/>
      <c r="T4" s="10" t="s">
        <v>127</v>
      </c>
      <c r="U4" s="10" t="s">
        <v>121</v>
      </c>
      <c r="V4" s="68"/>
      <c r="W4" s="10" t="s">
        <v>127</v>
      </c>
      <c r="X4" s="10" t="s">
        <v>127</v>
      </c>
      <c r="Y4" s="10" t="s">
        <v>121</v>
      </c>
      <c r="Z4" s="68"/>
      <c r="AA4" s="62" t="s">
        <v>120</v>
      </c>
      <c r="AB4" s="62" t="s">
        <v>121</v>
      </c>
      <c r="AC4" s="62" t="s">
        <v>151</v>
      </c>
      <c r="AD4" s="62" t="s">
        <v>126</v>
      </c>
    </row>
    <row r="5" spans="1:30" s="12" customFormat="1" ht="26" x14ac:dyDescent="0.35">
      <c r="B5" s="60" t="s">
        <v>49</v>
      </c>
      <c r="C5" s="60" t="s">
        <v>3</v>
      </c>
      <c r="D5" s="60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398</v>
      </c>
      <c r="AD5" s="13" t="s">
        <v>411</v>
      </c>
    </row>
    <row r="6" spans="1:30" s="5" customFormat="1" ht="15" customHeight="1" x14ac:dyDescent="0.35">
      <c r="A6" s="18"/>
      <c r="B6" s="20" t="s">
        <v>106</v>
      </c>
      <c r="C6" s="19" t="s">
        <v>317</v>
      </c>
      <c r="D6" s="19" t="s">
        <v>192</v>
      </c>
      <c r="E6" s="19" t="s">
        <v>250</v>
      </c>
      <c r="F6" s="19" t="s">
        <v>216</v>
      </c>
      <c r="G6" s="19" t="s">
        <v>217</v>
      </c>
      <c r="H6" s="21">
        <v>0.01</v>
      </c>
      <c r="I6" s="68"/>
      <c r="J6" s="22">
        <v>108.4</v>
      </c>
      <c r="K6" s="68"/>
      <c r="L6" s="23">
        <v>2.2586787097999998E-2</v>
      </c>
      <c r="M6" s="23">
        <v>-2.0144501908999999E-2</v>
      </c>
      <c r="N6" s="23">
        <v>-4.7567916581000005E-3</v>
      </c>
      <c r="O6" s="23">
        <v>7.4349806946000005E-2</v>
      </c>
      <c r="P6" s="61"/>
      <c r="Q6" s="21">
        <v>1.0549901969999999E-2</v>
      </c>
      <c r="R6" s="21">
        <v>0.10214861235</v>
      </c>
      <c r="S6" s="61"/>
      <c r="T6" s="64">
        <v>14142.301153</v>
      </c>
      <c r="U6" s="66">
        <v>5.1950000000000003E-2</v>
      </c>
      <c r="V6" s="67"/>
      <c r="W6" s="64">
        <v>5109408.4176000003</v>
      </c>
      <c r="X6" s="64">
        <v>4862128.0601000004</v>
      </c>
      <c r="Y6" s="56">
        <v>1.0508584624763901</v>
      </c>
      <c r="Z6" s="68"/>
      <c r="AA6" s="57">
        <v>1.1299999999999999</v>
      </c>
      <c r="AB6" s="23">
        <v>0.1250922509225092</v>
      </c>
      <c r="AC6" s="23" t="s">
        <v>159</v>
      </c>
      <c r="AD6" s="65">
        <v>44347</v>
      </c>
    </row>
    <row r="7" spans="1:30" s="5" customFormat="1" ht="15" customHeight="1" x14ac:dyDescent="0.35">
      <c r="A7" s="18"/>
      <c r="B7" s="20" t="s">
        <v>52</v>
      </c>
      <c r="C7" s="19" t="s">
        <v>214</v>
      </c>
      <c r="D7" s="19" t="s">
        <v>192</v>
      </c>
      <c r="E7" s="19" t="s">
        <v>215</v>
      </c>
      <c r="F7" s="19" t="s">
        <v>216</v>
      </c>
      <c r="G7" s="19" t="s">
        <v>217</v>
      </c>
      <c r="H7" s="21">
        <v>1.2500000000000001E-2</v>
      </c>
      <c r="I7" s="68"/>
      <c r="J7" s="22">
        <v>140.57</v>
      </c>
      <c r="K7" s="68"/>
      <c r="L7" s="23">
        <v>-3.9259062987E-2</v>
      </c>
      <c r="M7" s="23">
        <v>-3.3437641511999995E-2</v>
      </c>
      <c r="N7" s="23">
        <v>-0.11057335866000001</v>
      </c>
      <c r="O7" s="23">
        <v>-0.12296237194</v>
      </c>
      <c r="P7" s="61"/>
      <c r="Q7" s="21">
        <v>4.6932390150999995E-3</v>
      </c>
      <c r="R7" s="21">
        <v>4.7441143331999995E-2</v>
      </c>
      <c r="S7" s="61"/>
      <c r="T7" s="64">
        <v>4791.6843669999998</v>
      </c>
      <c r="U7" s="66">
        <v>3.4880000000000001E-2</v>
      </c>
      <c r="V7" s="68"/>
      <c r="W7" s="64">
        <v>3395766.4989999998</v>
      </c>
      <c r="X7" s="64">
        <v>3769251.6486999998</v>
      </c>
      <c r="Y7" s="56">
        <v>0.90091265203032711</v>
      </c>
      <c r="Z7" s="68"/>
      <c r="AA7" s="57">
        <v>0.69</v>
      </c>
      <c r="AB7" s="23">
        <v>5.8903037632496262E-2</v>
      </c>
      <c r="AC7" s="23" t="s">
        <v>153</v>
      </c>
      <c r="AD7" s="65">
        <v>44347</v>
      </c>
    </row>
    <row r="8" spans="1:30" s="5" customFormat="1" ht="15" customHeight="1" x14ac:dyDescent="0.35">
      <c r="A8" s="18"/>
      <c r="B8" s="20" t="s">
        <v>98</v>
      </c>
      <c r="C8" s="19" t="s">
        <v>302</v>
      </c>
      <c r="D8" s="19" t="s">
        <v>192</v>
      </c>
      <c r="E8" s="19" t="s">
        <v>250</v>
      </c>
      <c r="F8" s="19" t="s">
        <v>216</v>
      </c>
      <c r="G8" s="19" t="s">
        <v>217</v>
      </c>
      <c r="H8" s="21">
        <v>1.0800000000000001E-2</v>
      </c>
      <c r="I8" s="68"/>
      <c r="J8" s="22">
        <v>90.18</v>
      </c>
      <c r="K8" s="68"/>
      <c r="L8" s="23">
        <v>-1.5463746324000001E-2</v>
      </c>
      <c r="M8" s="23">
        <v>-1.4189358809999999E-2</v>
      </c>
      <c r="N8" s="23">
        <v>5.8447993936999995E-2</v>
      </c>
      <c r="O8" s="23">
        <v>2.083478804E-2</v>
      </c>
      <c r="P8" s="61"/>
      <c r="Q8" s="21">
        <v>3.8064165306999995E-3</v>
      </c>
      <c r="R8" s="21">
        <v>3.9260467644999998E-2</v>
      </c>
      <c r="S8" s="61"/>
      <c r="T8" s="64">
        <v>4221.8365486000002</v>
      </c>
      <c r="U8" s="66">
        <v>3.6339999999999997E-2</v>
      </c>
      <c r="V8" s="68"/>
      <c r="W8" s="64">
        <v>3525775.3056999999</v>
      </c>
      <c r="X8" s="64">
        <v>3850279.41</v>
      </c>
      <c r="Y8" s="56">
        <v>0.9157193362494177</v>
      </c>
      <c r="Z8" s="68"/>
      <c r="AA8" s="57">
        <v>0.35</v>
      </c>
      <c r="AB8" s="23">
        <v>4.6573519627411832E-2</v>
      </c>
      <c r="AC8" s="23" t="s">
        <v>159</v>
      </c>
      <c r="AD8" s="65">
        <v>44347</v>
      </c>
    </row>
    <row r="9" spans="1:30" s="5" customFormat="1" ht="15" customHeight="1" x14ac:dyDescent="0.35">
      <c r="A9" s="18"/>
      <c r="B9" s="20" t="s">
        <v>85</v>
      </c>
      <c r="C9" s="19" t="s">
        <v>283</v>
      </c>
      <c r="D9" s="19" t="s">
        <v>192</v>
      </c>
      <c r="E9" s="19" t="s">
        <v>284</v>
      </c>
      <c r="F9" s="19" t="s">
        <v>219</v>
      </c>
      <c r="G9" s="19" t="s">
        <v>219</v>
      </c>
      <c r="H9" s="21">
        <v>6.0000000000000001E-3</v>
      </c>
      <c r="I9" s="68"/>
      <c r="J9" s="22">
        <v>171.49</v>
      </c>
      <c r="K9" s="68"/>
      <c r="L9" s="23">
        <v>1.4213082856999999E-2</v>
      </c>
      <c r="M9" s="23">
        <v>-6.5312666947999996E-3</v>
      </c>
      <c r="N9" s="23">
        <v>-1.5642625700999998E-2</v>
      </c>
      <c r="O9" s="23">
        <v>2.2274094707000001E-2</v>
      </c>
      <c r="P9" s="61"/>
      <c r="Q9" s="21">
        <v>5.8792404021E-3</v>
      </c>
      <c r="R9" s="21">
        <v>5.8915946582999999E-2</v>
      </c>
      <c r="S9" s="61"/>
      <c r="T9" s="64">
        <v>7079.4101041000004</v>
      </c>
      <c r="U9" s="66">
        <v>3.1530000000000002E-2</v>
      </c>
      <c r="V9" s="68"/>
      <c r="W9" s="64">
        <v>3161755.4707999998</v>
      </c>
      <c r="X9" s="64">
        <v>2739487.7075999998</v>
      </c>
      <c r="Y9" s="56">
        <v>1.1541411418012673</v>
      </c>
      <c r="Z9" s="68"/>
      <c r="AA9" s="57">
        <v>1</v>
      </c>
      <c r="AB9" s="23">
        <v>6.9974925651641498E-2</v>
      </c>
      <c r="AC9" s="23" t="s">
        <v>153</v>
      </c>
      <c r="AD9" s="65">
        <v>44347</v>
      </c>
    </row>
    <row r="10" spans="1:30" s="5" customFormat="1" ht="15" customHeight="1" x14ac:dyDescent="0.35">
      <c r="A10" s="18"/>
      <c r="B10" s="20" t="s">
        <v>165</v>
      </c>
      <c r="C10" s="19" t="s">
        <v>323</v>
      </c>
      <c r="D10" s="19" t="s">
        <v>192</v>
      </c>
      <c r="E10" s="19" t="s">
        <v>284</v>
      </c>
      <c r="F10" s="19" t="s">
        <v>324</v>
      </c>
      <c r="G10" s="19" t="s">
        <v>207</v>
      </c>
      <c r="H10" s="21">
        <v>8.5000000000000006E-3</v>
      </c>
      <c r="I10" s="68"/>
      <c r="J10" s="22">
        <v>111.9</v>
      </c>
      <c r="K10" s="68"/>
      <c r="L10" s="23">
        <v>-1.7433173632999999E-2</v>
      </c>
      <c r="M10" s="23">
        <v>6.7854507943000001E-3</v>
      </c>
      <c r="N10" s="23">
        <v>-6.9979087430000003E-2</v>
      </c>
      <c r="O10" s="23">
        <v>2.5558574685000002E-2</v>
      </c>
      <c r="P10" s="61"/>
      <c r="Q10" s="21">
        <v>5.327510917E-3</v>
      </c>
      <c r="R10" s="21">
        <v>6.0291595197000003E-2</v>
      </c>
      <c r="S10" s="61"/>
      <c r="T10" s="64">
        <v>5959.7067036999997</v>
      </c>
      <c r="U10" s="66">
        <v>3.1059999999999997E-2</v>
      </c>
      <c r="V10" s="68"/>
      <c r="W10" s="64">
        <v>3032608.7259</v>
      </c>
      <c r="X10" s="64">
        <v>2993276.3365000002</v>
      </c>
      <c r="Y10" s="56">
        <v>1.0131402466656287</v>
      </c>
      <c r="Z10" s="68"/>
      <c r="AA10" s="57">
        <v>0.61</v>
      </c>
      <c r="AB10" s="23">
        <v>6.5415549597855227E-2</v>
      </c>
      <c r="AC10" s="23" t="s">
        <v>166</v>
      </c>
      <c r="AD10" s="65">
        <v>44347</v>
      </c>
    </row>
    <row r="11" spans="1:30" s="5" customFormat="1" ht="15" customHeight="1" x14ac:dyDescent="0.35">
      <c r="A11" s="18"/>
      <c r="B11" s="20" t="s">
        <v>51</v>
      </c>
      <c r="C11" s="19" t="s">
        <v>211</v>
      </c>
      <c r="D11" s="19" t="s">
        <v>192</v>
      </c>
      <c r="E11" s="19" t="s">
        <v>212</v>
      </c>
      <c r="F11" s="19" t="s">
        <v>209</v>
      </c>
      <c r="G11" s="19" t="s">
        <v>213</v>
      </c>
      <c r="H11" s="20">
        <v>1.3500000000000002E-2</v>
      </c>
      <c r="I11" s="68"/>
      <c r="J11" s="22">
        <v>83</v>
      </c>
      <c r="K11" s="68"/>
      <c r="L11" s="23">
        <v>7.6032647612000008E-3</v>
      </c>
      <c r="M11" s="23">
        <v>3.5255370389E-2</v>
      </c>
      <c r="N11" s="23">
        <v>-3.3280093433999999E-2</v>
      </c>
      <c r="O11" s="23">
        <v>-9.4897397517999998E-2</v>
      </c>
      <c r="P11" s="61"/>
      <c r="Q11" s="21">
        <v>5.5535434020999993E-3</v>
      </c>
      <c r="R11" s="21">
        <v>5.6967112848000004E-2</v>
      </c>
      <c r="S11" s="61"/>
      <c r="T11" s="64">
        <v>2597.8791354</v>
      </c>
      <c r="U11" s="66">
        <v>2.2639999999999997E-2</v>
      </c>
      <c r="V11" s="69"/>
      <c r="W11" s="64">
        <v>2210970.7659999998</v>
      </c>
      <c r="X11" s="64">
        <v>2871540.1770000001</v>
      </c>
      <c r="Y11" s="56">
        <v>0.76995989250266361</v>
      </c>
      <c r="Z11" s="68"/>
      <c r="AA11" s="57">
        <v>0.46</v>
      </c>
      <c r="AB11" s="23">
        <v>6.6506024096385549E-2</v>
      </c>
      <c r="AC11" s="23" t="s">
        <v>153</v>
      </c>
      <c r="AD11" s="65">
        <v>44355</v>
      </c>
    </row>
    <row r="12" spans="1:30" s="5" customFormat="1" ht="15" customHeight="1" x14ac:dyDescent="0.35">
      <c r="A12" s="18"/>
      <c r="B12" s="20" t="s">
        <v>55</v>
      </c>
      <c r="C12" s="19" t="s">
        <v>225</v>
      </c>
      <c r="D12" s="19" t="s">
        <v>226</v>
      </c>
      <c r="E12" s="19" t="s">
        <v>227</v>
      </c>
      <c r="F12" s="19" t="s">
        <v>228</v>
      </c>
      <c r="G12" s="19" t="s">
        <v>228</v>
      </c>
      <c r="H12" s="21">
        <v>2.7700000000000003E-3</v>
      </c>
      <c r="I12" s="68"/>
      <c r="J12" s="22">
        <v>115.09</v>
      </c>
      <c r="K12" s="68"/>
      <c r="L12" s="23">
        <v>1.8672881350999999E-2</v>
      </c>
      <c r="M12" s="23">
        <v>4.2949197511999999E-2</v>
      </c>
      <c r="N12" s="23">
        <v>-1.7881692729999999E-2</v>
      </c>
      <c r="O12" s="23">
        <v>-0.20352001606000003</v>
      </c>
      <c r="P12" s="61"/>
      <c r="Q12" s="21">
        <v>9.4899596667999998E-3</v>
      </c>
      <c r="R12" s="21">
        <v>8.0899613605000004E-2</v>
      </c>
      <c r="S12" s="61"/>
      <c r="T12" s="64">
        <v>2344.8703142999998</v>
      </c>
      <c r="U12" s="66">
        <v>1.864E-2</v>
      </c>
      <c r="V12" s="68"/>
      <c r="W12" s="64">
        <v>1832197.1221</v>
      </c>
      <c r="X12" s="64">
        <v>1598863.5629</v>
      </c>
      <c r="Y12" s="56">
        <v>1.1459371297303083</v>
      </c>
      <c r="Z12" s="68"/>
      <c r="AA12" s="57">
        <v>1.0823299</v>
      </c>
      <c r="AB12" s="23">
        <v>0.11285045442697018</v>
      </c>
      <c r="AC12" s="23" t="s">
        <v>153</v>
      </c>
      <c r="AD12" s="65">
        <v>44347</v>
      </c>
    </row>
    <row r="13" spans="1:30" s="5" customFormat="1" ht="15" customHeight="1" x14ac:dyDescent="0.35">
      <c r="A13" s="18"/>
      <c r="B13" s="20" t="s">
        <v>74</v>
      </c>
      <c r="C13" s="19" t="s">
        <v>265</v>
      </c>
      <c r="D13" s="19" t="s">
        <v>192</v>
      </c>
      <c r="E13" s="19" t="s">
        <v>196</v>
      </c>
      <c r="F13" s="19" t="s">
        <v>266</v>
      </c>
      <c r="G13" s="19" t="s">
        <v>266</v>
      </c>
      <c r="H13" s="21">
        <v>6.0000000000000001E-3</v>
      </c>
      <c r="I13" s="68"/>
      <c r="J13" s="22">
        <v>200.5</v>
      </c>
      <c r="K13" s="68"/>
      <c r="L13" s="23">
        <v>-2.5788367174999997E-3</v>
      </c>
      <c r="M13" s="23">
        <v>1.8398070353E-2</v>
      </c>
      <c r="N13" s="23">
        <v>-5.7105073361999999E-2</v>
      </c>
      <c r="O13" s="23">
        <v>-6.6128974056999995E-2</v>
      </c>
      <c r="P13" s="61"/>
      <c r="Q13" s="21">
        <v>1.7380940556999999E-3</v>
      </c>
      <c r="R13" s="21">
        <v>2.5218850637000002E-2</v>
      </c>
      <c r="S13" s="61"/>
      <c r="T13" s="64">
        <v>1792.4853375</v>
      </c>
      <c r="U13" s="66">
        <v>2.051E-2</v>
      </c>
      <c r="V13" s="68"/>
      <c r="W13" s="64">
        <v>2005000</v>
      </c>
      <c r="X13" s="64">
        <v>2195761.2113999999</v>
      </c>
      <c r="Y13" s="56">
        <v>0.91312297056273617</v>
      </c>
      <c r="Z13" s="68"/>
      <c r="AA13" s="57">
        <v>0.35</v>
      </c>
      <c r="AB13" s="23">
        <v>2.0947630922693264E-2</v>
      </c>
      <c r="AC13" s="23" t="s">
        <v>153</v>
      </c>
      <c r="AD13" s="65">
        <v>44347</v>
      </c>
    </row>
    <row r="14" spans="1:30" s="5" customFormat="1" ht="15" customHeight="1" x14ac:dyDescent="0.35">
      <c r="A14" s="18"/>
      <c r="B14" s="20" t="s">
        <v>146</v>
      </c>
      <c r="C14" s="19" t="s">
        <v>325</v>
      </c>
      <c r="D14" s="19" t="s">
        <v>192</v>
      </c>
      <c r="E14" s="19" t="s">
        <v>196</v>
      </c>
      <c r="F14" s="19" t="s">
        <v>209</v>
      </c>
      <c r="G14" s="19" t="s">
        <v>207</v>
      </c>
      <c r="H14" s="21">
        <v>5.5000000000000005E-3</v>
      </c>
      <c r="I14" s="68"/>
      <c r="J14" s="22">
        <v>105.45</v>
      </c>
      <c r="K14" s="68"/>
      <c r="L14" s="23">
        <v>1.4430014429E-2</v>
      </c>
      <c r="M14" s="23">
        <v>2.1718819455E-2</v>
      </c>
      <c r="N14" s="23">
        <v>-8.2335303802999998E-2</v>
      </c>
      <c r="O14" s="23">
        <v>2.6921345134000001E-2</v>
      </c>
      <c r="P14" s="61"/>
      <c r="Q14" s="21">
        <v>2.8776978416999999E-3</v>
      </c>
      <c r="R14" s="21">
        <v>3.5315739810000003E-2</v>
      </c>
      <c r="S14" s="61"/>
      <c r="T14" s="64">
        <v>3921.9145318999999</v>
      </c>
      <c r="U14" s="66">
        <v>1.951E-2</v>
      </c>
      <c r="V14" s="68"/>
      <c r="W14" s="64">
        <v>1920000.1723</v>
      </c>
      <c r="X14" s="64">
        <v>2000303.5041</v>
      </c>
      <c r="Y14" s="56">
        <v>0.95985442627311146</v>
      </c>
      <c r="Z14" s="68"/>
      <c r="AA14" s="57">
        <v>0.3</v>
      </c>
      <c r="AB14" s="23">
        <v>3.4139402560455188E-2</v>
      </c>
      <c r="AC14" s="23" t="s">
        <v>158</v>
      </c>
      <c r="AD14" s="65">
        <v>44334</v>
      </c>
    </row>
    <row r="15" spans="1:30" s="5" customFormat="1" ht="15" customHeight="1" x14ac:dyDescent="0.35">
      <c r="A15" s="18"/>
      <c r="B15" s="20" t="s">
        <v>99</v>
      </c>
      <c r="C15" s="19" t="s">
        <v>303</v>
      </c>
      <c r="D15" s="19" t="s">
        <v>192</v>
      </c>
      <c r="E15" s="19" t="s">
        <v>215</v>
      </c>
      <c r="F15" s="19" t="s">
        <v>304</v>
      </c>
      <c r="G15" s="19" t="s">
        <v>305</v>
      </c>
      <c r="H15" s="21">
        <v>0.01</v>
      </c>
      <c r="I15" s="68"/>
      <c r="J15" s="22">
        <v>89.51</v>
      </c>
      <c r="K15" s="68"/>
      <c r="L15" s="23">
        <v>3.6975020466000004E-3</v>
      </c>
      <c r="M15" s="23">
        <v>1.5005608522000001E-2</v>
      </c>
      <c r="N15" s="23">
        <v>-6.9753491966999995E-2</v>
      </c>
      <c r="O15" s="23">
        <v>-6.8467266690999992E-2</v>
      </c>
      <c r="P15" s="61"/>
      <c r="Q15" s="21">
        <v>5.9085841694999997E-3</v>
      </c>
      <c r="R15" s="21">
        <v>6.1268292682999999E-2</v>
      </c>
      <c r="S15" s="61"/>
      <c r="T15" s="64">
        <v>2955.1883698000001</v>
      </c>
      <c r="U15" s="66">
        <v>1.8950000000000002E-2</v>
      </c>
      <c r="V15" s="68"/>
      <c r="W15" s="64">
        <v>1858883.5293000001</v>
      </c>
      <c r="X15" s="64">
        <v>2356825.1855000001</v>
      </c>
      <c r="Y15" s="56">
        <v>0.7887235509602033</v>
      </c>
      <c r="Z15" s="68"/>
      <c r="AA15" s="57">
        <v>0.53</v>
      </c>
      <c r="AB15" s="23">
        <v>7.1053513573902355E-2</v>
      </c>
      <c r="AC15" s="23" t="s">
        <v>160</v>
      </c>
      <c r="AD15" s="65">
        <v>44347</v>
      </c>
    </row>
    <row r="16" spans="1:30" s="5" customFormat="1" ht="15" customHeight="1" x14ac:dyDescent="0.35">
      <c r="A16" s="18"/>
      <c r="B16" s="20" t="s">
        <v>172</v>
      </c>
      <c r="C16" s="19" t="s">
        <v>349</v>
      </c>
      <c r="D16" s="19" t="s">
        <v>192</v>
      </c>
      <c r="E16" s="19" t="s">
        <v>223</v>
      </c>
      <c r="F16" s="19" t="s">
        <v>266</v>
      </c>
      <c r="G16" s="19" t="s">
        <v>350</v>
      </c>
      <c r="H16" s="21">
        <v>6.0000000000000001E-3</v>
      </c>
      <c r="I16" s="68"/>
      <c r="J16" s="22">
        <v>97.3</v>
      </c>
      <c r="K16" s="68"/>
      <c r="L16" s="23">
        <v>-9.2310261151999987E-3</v>
      </c>
      <c r="M16" s="23">
        <v>-1.3406217163E-2</v>
      </c>
      <c r="N16" s="23">
        <v>-3.8734215374999999E-2</v>
      </c>
      <c r="O16" s="23">
        <v>-7.6145160459000008E-2</v>
      </c>
      <c r="P16" s="61"/>
      <c r="Q16" s="21">
        <v>6.0728744938999997E-3</v>
      </c>
      <c r="R16" s="21">
        <v>6.4416364761000003E-2</v>
      </c>
      <c r="S16" s="61"/>
      <c r="T16" s="64">
        <v>4026.1476115999999</v>
      </c>
      <c r="U16" s="66">
        <v>2.2839999999999999E-2</v>
      </c>
      <c r="V16" s="68"/>
      <c r="W16" s="64">
        <v>2096523.1</v>
      </c>
      <c r="X16" s="64">
        <v>2051533.0762</v>
      </c>
      <c r="Y16" s="56">
        <v>1.0219299529322403</v>
      </c>
      <c r="Z16" s="68"/>
      <c r="AA16" s="57">
        <v>0.6</v>
      </c>
      <c r="AB16" s="23">
        <v>7.3997944501541624E-2</v>
      </c>
      <c r="AC16" s="23" t="s">
        <v>153</v>
      </c>
      <c r="AD16" s="65">
        <v>44347</v>
      </c>
    </row>
    <row r="17" spans="1:30" s="5" customFormat="1" ht="15" customHeight="1" x14ac:dyDescent="0.35">
      <c r="A17" s="18"/>
      <c r="B17" s="20" t="s">
        <v>100</v>
      </c>
      <c r="C17" s="19" t="s">
        <v>306</v>
      </c>
      <c r="D17" s="19" t="s">
        <v>192</v>
      </c>
      <c r="E17" s="19" t="s">
        <v>250</v>
      </c>
      <c r="F17" s="19" t="s">
        <v>209</v>
      </c>
      <c r="G17" s="19" t="s">
        <v>207</v>
      </c>
      <c r="H17" s="21">
        <v>9.0000000000000011E-3</v>
      </c>
      <c r="I17" s="68"/>
      <c r="J17" s="22">
        <v>10.25</v>
      </c>
      <c r="K17" s="68"/>
      <c r="L17" s="23">
        <v>-1.5426208650999999E-2</v>
      </c>
      <c r="M17" s="23">
        <v>1.8167799296999999E-2</v>
      </c>
      <c r="N17" s="23">
        <v>2.8490238241000002E-2</v>
      </c>
      <c r="O17" s="23">
        <v>4.0348820860999994E-2</v>
      </c>
      <c r="P17" s="61"/>
      <c r="Q17" s="21">
        <v>6.679389313E-3</v>
      </c>
      <c r="R17" s="21">
        <v>7.8754578754999999E-2</v>
      </c>
      <c r="S17" s="61"/>
      <c r="T17" s="64">
        <v>8244.9013854000004</v>
      </c>
      <c r="U17" s="66">
        <v>2.3700000000000002E-2</v>
      </c>
      <c r="V17" s="68"/>
      <c r="W17" s="64">
        <v>2316906.5458</v>
      </c>
      <c r="X17" s="64">
        <v>2259874.2568999999</v>
      </c>
      <c r="Y17" s="56">
        <v>1.0252369302078934</v>
      </c>
      <c r="Z17" s="68"/>
      <c r="AA17" s="57">
        <v>7.0000000000000007E-2</v>
      </c>
      <c r="AB17" s="23">
        <v>8.1951219512195125E-2</v>
      </c>
      <c r="AC17" s="23" t="s">
        <v>153</v>
      </c>
      <c r="AD17" s="65">
        <v>44347</v>
      </c>
    </row>
    <row r="18" spans="1:30" s="5" customFormat="1" ht="15" customHeight="1" x14ac:dyDescent="0.35">
      <c r="A18" s="18"/>
      <c r="B18" s="20" t="s">
        <v>144</v>
      </c>
      <c r="C18" s="19" t="s">
        <v>295</v>
      </c>
      <c r="D18" s="19" t="s">
        <v>192</v>
      </c>
      <c r="E18" s="19" t="s">
        <v>223</v>
      </c>
      <c r="F18" s="19" t="s">
        <v>209</v>
      </c>
      <c r="G18" s="19" t="s">
        <v>213</v>
      </c>
      <c r="H18" s="21">
        <v>1.2500000000000001E-2</v>
      </c>
      <c r="I18" s="68"/>
      <c r="J18" s="22">
        <v>83</v>
      </c>
      <c r="K18" s="68"/>
      <c r="L18" s="23">
        <v>-3.7187903434999996E-2</v>
      </c>
      <c r="M18" s="23">
        <v>-3.1642692157000003E-2</v>
      </c>
      <c r="N18" s="23">
        <v>-6.6630612414000007E-2</v>
      </c>
      <c r="O18" s="23">
        <v>-1.2572760130000001E-2</v>
      </c>
      <c r="P18" s="61"/>
      <c r="Q18" s="21">
        <v>5.7663475953999999E-3</v>
      </c>
      <c r="R18" s="21">
        <v>6.6107493653999996E-2</v>
      </c>
      <c r="S18" s="61"/>
      <c r="T18" s="64">
        <v>5094.7283220999998</v>
      </c>
      <c r="U18" s="66">
        <v>2.1440000000000001E-2</v>
      </c>
      <c r="V18" s="68"/>
      <c r="W18" s="64">
        <v>2093139.733</v>
      </c>
      <c r="X18" s="64">
        <v>2119406.0115</v>
      </c>
      <c r="Y18" s="56">
        <v>0.98760677361606131</v>
      </c>
      <c r="Z18" s="68"/>
      <c r="AA18" s="57">
        <v>0.5</v>
      </c>
      <c r="AB18" s="23">
        <v>7.2289156626506021E-2</v>
      </c>
      <c r="AC18" s="23" t="s">
        <v>153</v>
      </c>
      <c r="AD18" s="65">
        <v>44355</v>
      </c>
    </row>
    <row r="19" spans="1:30" s="5" customFormat="1" ht="15" customHeight="1" x14ac:dyDescent="0.35">
      <c r="A19" s="18"/>
      <c r="B19" s="20" t="s">
        <v>53</v>
      </c>
      <c r="C19" s="19" t="s">
        <v>218</v>
      </c>
      <c r="D19" s="19" t="s">
        <v>192</v>
      </c>
      <c r="E19" s="19" t="s">
        <v>212</v>
      </c>
      <c r="F19" s="19" t="s">
        <v>219</v>
      </c>
      <c r="G19" s="19" t="s">
        <v>219</v>
      </c>
      <c r="H19" s="21">
        <v>0.01</v>
      </c>
      <c r="I19" s="68"/>
      <c r="J19" s="22">
        <v>130.94999999999999</v>
      </c>
      <c r="K19" s="68"/>
      <c r="L19" s="23">
        <v>1.1882774791999999E-2</v>
      </c>
      <c r="M19" s="23">
        <v>-2.8031420952000001E-2</v>
      </c>
      <c r="N19" s="23">
        <v>-0.14023141877</v>
      </c>
      <c r="O19" s="23">
        <v>-7.0305658005999999E-2</v>
      </c>
      <c r="P19" s="61"/>
      <c r="Q19" s="21">
        <v>5.3032049804000005E-3</v>
      </c>
      <c r="R19" s="21">
        <v>5.4581939799000001E-2</v>
      </c>
      <c r="S19" s="61"/>
      <c r="T19" s="64">
        <v>3318.3397878999999</v>
      </c>
      <c r="U19" s="66">
        <v>1.5709999999999998E-2</v>
      </c>
      <c r="V19" s="68"/>
      <c r="W19" s="64">
        <v>1547536.5887</v>
      </c>
      <c r="X19" s="64">
        <v>1998358.3933999999</v>
      </c>
      <c r="Y19" s="56">
        <v>0.77440392764934751</v>
      </c>
      <c r="Z19" s="68"/>
      <c r="AA19" s="57">
        <v>0.69</v>
      </c>
      <c r="AB19" s="23">
        <v>6.3230240549828176E-2</v>
      </c>
      <c r="AC19" s="23" t="s">
        <v>153</v>
      </c>
      <c r="AD19" s="65">
        <v>44347</v>
      </c>
    </row>
    <row r="20" spans="1:30" s="5" customFormat="1" ht="15" customHeight="1" x14ac:dyDescent="0.35">
      <c r="A20" s="18"/>
      <c r="B20" s="20" t="s">
        <v>180</v>
      </c>
      <c r="C20" s="19" t="s">
        <v>348</v>
      </c>
      <c r="D20" s="19" t="s">
        <v>192</v>
      </c>
      <c r="E20" s="19" t="s">
        <v>215</v>
      </c>
      <c r="F20" s="19" t="s">
        <v>219</v>
      </c>
      <c r="G20" s="19" t="s">
        <v>219</v>
      </c>
      <c r="H20" s="21">
        <v>9.0000000000000011E-3</v>
      </c>
      <c r="I20" s="68"/>
      <c r="J20" s="22">
        <v>121.11</v>
      </c>
      <c r="K20" s="68"/>
      <c r="L20" s="23">
        <v>2.8709068734E-2</v>
      </c>
      <c r="M20" s="23">
        <v>3.3940154426000003E-3</v>
      </c>
      <c r="N20" s="23">
        <v>-3.2016242025000002E-2</v>
      </c>
      <c r="O20" s="23">
        <v>1.0664515324999999E-2</v>
      </c>
      <c r="P20" s="61"/>
      <c r="Q20" s="21">
        <v>5.9111636548000003E-3</v>
      </c>
      <c r="R20" s="21">
        <v>6.2988505747000004E-2</v>
      </c>
      <c r="S20" s="61"/>
      <c r="T20" s="64">
        <v>6294.3678460000001</v>
      </c>
      <c r="U20" s="66">
        <v>2.2789999999999998E-2</v>
      </c>
      <c r="V20" s="68"/>
      <c r="W20" s="64">
        <v>2229206.1283999998</v>
      </c>
      <c r="X20" s="64">
        <v>2169838.7664999999</v>
      </c>
      <c r="Y20" s="56">
        <v>1.0273602641894728</v>
      </c>
      <c r="Z20" s="68"/>
      <c r="AA20" s="57">
        <v>0.7</v>
      </c>
      <c r="AB20" s="23">
        <v>6.935843448105028E-2</v>
      </c>
      <c r="AC20" s="23" t="s">
        <v>153</v>
      </c>
      <c r="AD20" s="65">
        <v>44347</v>
      </c>
    </row>
    <row r="21" spans="1:30" s="5" customFormat="1" ht="15" customHeight="1" x14ac:dyDescent="0.35">
      <c r="A21" s="18"/>
      <c r="B21" s="20" t="s">
        <v>147</v>
      </c>
      <c r="C21" s="19" t="s">
        <v>326</v>
      </c>
      <c r="D21" s="19" t="s">
        <v>192</v>
      </c>
      <c r="E21" s="19" t="s">
        <v>196</v>
      </c>
      <c r="F21" s="19" t="s">
        <v>208</v>
      </c>
      <c r="G21" s="19" t="s">
        <v>205</v>
      </c>
      <c r="H21" s="21">
        <v>1.3500000000000002E-2</v>
      </c>
      <c r="I21" s="68"/>
      <c r="J21" s="22">
        <v>111.15</v>
      </c>
      <c r="K21" s="68"/>
      <c r="L21" s="23">
        <v>2.2537287911999999E-2</v>
      </c>
      <c r="M21" s="23">
        <v>4.6361707497999997E-2</v>
      </c>
      <c r="N21" s="23">
        <v>-1.8483680224000001E-2</v>
      </c>
      <c r="O21" s="23">
        <v>5.6765468924000001E-2</v>
      </c>
      <c r="P21" s="61"/>
      <c r="Q21" s="21">
        <v>3.2095369097E-3</v>
      </c>
      <c r="R21" s="21">
        <v>3.6916445015E-2</v>
      </c>
      <c r="S21" s="61"/>
      <c r="T21" s="64">
        <v>2797.7563175</v>
      </c>
      <c r="U21" s="66">
        <v>1.6070000000000001E-2</v>
      </c>
      <c r="V21" s="68"/>
      <c r="W21" s="64">
        <v>1586221.0943</v>
      </c>
      <c r="X21" s="64">
        <v>1704682.1348999999</v>
      </c>
      <c r="Y21" s="56">
        <v>0.93050842841914971</v>
      </c>
      <c r="Z21" s="68"/>
      <c r="AA21" s="57">
        <v>0.35</v>
      </c>
      <c r="AB21" s="23">
        <v>3.7786774628879881E-2</v>
      </c>
      <c r="AC21" s="23" t="s">
        <v>153</v>
      </c>
      <c r="AD21" s="65">
        <v>44347</v>
      </c>
    </row>
    <row r="22" spans="1:30" s="5" customFormat="1" ht="15" customHeight="1" x14ac:dyDescent="0.35">
      <c r="A22" s="18"/>
      <c r="B22" s="20" t="s">
        <v>373</v>
      </c>
      <c r="C22" s="19" t="s">
        <v>403</v>
      </c>
      <c r="D22" s="19" t="s">
        <v>192</v>
      </c>
      <c r="E22" s="19" t="s">
        <v>284</v>
      </c>
      <c r="F22" s="19" t="s">
        <v>272</v>
      </c>
      <c r="G22" s="19" t="s">
        <v>404</v>
      </c>
      <c r="H22" s="21">
        <v>0.01</v>
      </c>
      <c r="I22" s="68"/>
      <c r="J22" s="22">
        <v>107.5</v>
      </c>
      <c r="K22" s="68"/>
      <c r="L22" s="23">
        <v>-3.7463664365999997E-3</v>
      </c>
      <c r="M22" s="23">
        <v>-5.0960048637999997E-3</v>
      </c>
      <c r="N22" s="23">
        <v>-4.1755361498999999E-2</v>
      </c>
      <c r="O22" s="23">
        <v>-0.10468077676</v>
      </c>
      <c r="P22" s="61"/>
      <c r="Q22" s="21">
        <v>4.9797122833000005E-3</v>
      </c>
      <c r="R22" s="21">
        <v>5.1368256450000004E-2</v>
      </c>
      <c r="S22" s="61"/>
      <c r="T22" s="64">
        <v>3363.8622707999998</v>
      </c>
      <c r="U22" s="66">
        <v>1.634E-2</v>
      </c>
      <c r="V22" s="68"/>
      <c r="W22" s="64">
        <v>1588718.9575</v>
      </c>
      <c r="X22" s="64">
        <v>1602955.4972000001</v>
      </c>
      <c r="Y22" s="56">
        <v>0.99111856834149914</v>
      </c>
      <c r="Z22" s="68"/>
      <c r="AA22" s="57">
        <v>0.54</v>
      </c>
      <c r="AB22" s="23">
        <v>6.0279069767441865E-2</v>
      </c>
      <c r="AC22" s="23" t="s">
        <v>155</v>
      </c>
      <c r="AD22" s="65">
        <v>44347</v>
      </c>
    </row>
    <row r="23" spans="1:30" s="5" customFormat="1" ht="15" customHeight="1" x14ac:dyDescent="0.35">
      <c r="A23" s="18"/>
      <c r="B23" s="20" t="s">
        <v>194</v>
      </c>
      <c r="C23" s="19" t="s">
        <v>195</v>
      </c>
      <c r="D23" s="19" t="s">
        <v>192</v>
      </c>
      <c r="E23" s="19" t="s">
        <v>196</v>
      </c>
      <c r="F23" s="19" t="s">
        <v>197</v>
      </c>
      <c r="G23" s="19" t="s">
        <v>198</v>
      </c>
      <c r="H23" s="21" t="s">
        <v>199</v>
      </c>
      <c r="I23" s="68"/>
      <c r="J23" s="22">
        <v>90.69</v>
      </c>
      <c r="K23" s="68"/>
      <c r="L23" s="23">
        <v>1.2453371232999999E-2</v>
      </c>
      <c r="M23" s="23">
        <v>6.0794551368000001E-2</v>
      </c>
      <c r="N23" s="23">
        <v>-1.5876548197999999E-2</v>
      </c>
      <c r="O23" s="23">
        <v>3.8204862281E-2</v>
      </c>
      <c r="P23" s="61"/>
      <c r="Q23" s="21">
        <v>3.8923487544000003E-3</v>
      </c>
      <c r="R23" s="21">
        <v>4.4568550153000007E-2</v>
      </c>
      <c r="S23" s="61"/>
      <c r="T23" s="64">
        <v>2628.2157698000001</v>
      </c>
      <c r="U23" s="66">
        <v>1.4590000000000001E-2</v>
      </c>
      <c r="V23" s="68"/>
      <c r="W23" s="64">
        <v>1431143.7930000001</v>
      </c>
      <c r="X23" s="64">
        <v>1544629.5103</v>
      </c>
      <c r="Y23" s="56">
        <v>0.92652884297286375</v>
      </c>
      <c r="Z23" s="68"/>
      <c r="AA23" s="57">
        <v>0.35</v>
      </c>
      <c r="AB23" s="23">
        <v>4.6311610982467742E-2</v>
      </c>
      <c r="AC23" s="23" t="s">
        <v>153</v>
      </c>
      <c r="AD23" s="65">
        <v>44347</v>
      </c>
    </row>
    <row r="24" spans="1:30" s="5" customFormat="1" ht="15" customHeight="1" x14ac:dyDescent="0.35">
      <c r="A24" s="18"/>
      <c r="B24" s="20" t="s">
        <v>193</v>
      </c>
      <c r="C24" s="19" t="s">
        <v>406</v>
      </c>
      <c r="D24" s="19" t="s">
        <v>192</v>
      </c>
      <c r="E24" s="19" t="s">
        <v>284</v>
      </c>
      <c r="F24" s="19" t="s">
        <v>209</v>
      </c>
      <c r="G24" s="19" t="s">
        <v>213</v>
      </c>
      <c r="H24" s="21">
        <v>8.9999999999999993E-3</v>
      </c>
      <c r="I24" s="68"/>
      <c r="J24" s="22">
        <v>111.39</v>
      </c>
      <c r="K24" s="68"/>
      <c r="L24" s="23">
        <v>1.5254352084E-2</v>
      </c>
      <c r="M24" s="23">
        <v>1.871497737E-2</v>
      </c>
      <c r="N24" s="23">
        <v>4.1927766037999997E-2</v>
      </c>
      <c r="O24" s="23">
        <v>0.16007468734999999</v>
      </c>
      <c r="P24" s="61"/>
      <c r="Q24" s="21">
        <v>6.3405797101000003E-3</v>
      </c>
      <c r="R24" s="21">
        <v>6.6450257780999999E-2</v>
      </c>
      <c r="S24" s="61"/>
      <c r="T24" s="64">
        <v>6324.2651489</v>
      </c>
      <c r="U24" s="66">
        <v>1.6930000000000001E-2</v>
      </c>
      <c r="V24" s="68"/>
      <c r="W24" s="64">
        <v>1547742.2176000001</v>
      </c>
      <c r="X24" s="64">
        <v>1404587.7256</v>
      </c>
      <c r="Y24" s="56">
        <v>1.1019192246884035</v>
      </c>
      <c r="Z24" s="68"/>
      <c r="AA24" s="57">
        <v>0.7</v>
      </c>
      <c r="AB24" s="23">
        <v>7.5410719095071355E-2</v>
      </c>
      <c r="AC24" s="23" t="s">
        <v>154</v>
      </c>
      <c r="AD24" s="65">
        <v>44362</v>
      </c>
    </row>
    <row r="25" spans="1:30" s="5" customFormat="1" ht="15" customHeight="1" x14ac:dyDescent="0.35">
      <c r="A25" s="18"/>
      <c r="B25" s="20" t="s">
        <v>374</v>
      </c>
      <c r="C25" s="19" t="s">
        <v>394</v>
      </c>
      <c r="D25" s="19" t="s">
        <v>192</v>
      </c>
      <c r="E25" s="19" t="s">
        <v>212</v>
      </c>
      <c r="F25" s="19" t="s">
        <v>228</v>
      </c>
      <c r="G25" s="19" t="s">
        <v>228</v>
      </c>
      <c r="H25" s="21">
        <v>5.0000000000000001E-3</v>
      </c>
      <c r="I25" s="68"/>
      <c r="J25" s="22">
        <v>104.7</v>
      </c>
      <c r="K25" s="68"/>
      <c r="L25" s="23">
        <v>-7.6318249502999999E-3</v>
      </c>
      <c r="M25" s="23">
        <v>6.4393841966999994E-3</v>
      </c>
      <c r="N25" s="23">
        <v>-2.6862963856999999E-2</v>
      </c>
      <c r="O25" s="23">
        <v>-4.5706775450999999E-2</v>
      </c>
      <c r="P25" s="61"/>
      <c r="Q25" s="21">
        <v>6.3106338889999999E-3</v>
      </c>
      <c r="R25" s="21">
        <v>6.8966966101999996E-2</v>
      </c>
      <c r="S25" s="61"/>
      <c r="T25" s="64">
        <v>1613.3125527</v>
      </c>
      <c r="U25" s="66">
        <v>1.291E-2</v>
      </c>
      <c r="V25" s="68"/>
      <c r="W25" s="64">
        <v>1256400</v>
      </c>
      <c r="X25" s="64">
        <v>1209473.4240999999</v>
      </c>
      <c r="Y25" s="56">
        <v>1.0387991790186868</v>
      </c>
      <c r="Z25" s="68"/>
      <c r="AA25" s="57">
        <v>0.67</v>
      </c>
      <c r="AB25" s="23">
        <v>7.6790830945558747E-2</v>
      </c>
      <c r="AC25" s="23" t="s">
        <v>154</v>
      </c>
      <c r="AD25" s="65">
        <v>44347</v>
      </c>
    </row>
    <row r="26" spans="1:30" s="5" customFormat="1" ht="15" customHeight="1" x14ac:dyDescent="0.35">
      <c r="A26" s="18"/>
      <c r="B26" s="20" t="s">
        <v>185</v>
      </c>
      <c r="C26" s="19" t="s">
        <v>353</v>
      </c>
      <c r="D26" s="19" t="s">
        <v>192</v>
      </c>
      <c r="E26" s="19" t="s">
        <v>284</v>
      </c>
      <c r="F26" s="19" t="s">
        <v>209</v>
      </c>
      <c r="G26" s="19" t="s">
        <v>234</v>
      </c>
      <c r="H26" s="21">
        <v>1.3000000000000001E-2</v>
      </c>
      <c r="I26" s="68"/>
      <c r="J26" s="22">
        <v>111.33</v>
      </c>
      <c r="K26" s="68"/>
      <c r="L26" s="23">
        <v>2.6829198960000002E-2</v>
      </c>
      <c r="M26" s="23">
        <v>6.2607131185E-3</v>
      </c>
      <c r="N26" s="23">
        <v>-4.5567008851999997E-2</v>
      </c>
      <c r="O26" s="23">
        <v>-2.7195088514000001E-2</v>
      </c>
      <c r="P26" s="61"/>
      <c r="Q26" s="21">
        <v>5.1376146789E-3</v>
      </c>
      <c r="R26" s="21">
        <v>5.2070921887E-2</v>
      </c>
      <c r="S26" s="61"/>
      <c r="T26" s="64">
        <v>2895.0917740999998</v>
      </c>
      <c r="U26" s="66">
        <v>1.3440000000000001E-2</v>
      </c>
      <c r="V26" s="68"/>
      <c r="W26" s="64">
        <v>1310930.4554000001</v>
      </c>
      <c r="X26" s="64">
        <v>1298931.8441000001</v>
      </c>
      <c r="Y26" s="56">
        <v>1.0092372908975171</v>
      </c>
      <c r="Z26" s="68"/>
      <c r="AA26" s="57">
        <v>0.56000000000000005</v>
      </c>
      <c r="AB26" s="23">
        <v>6.036108865534897E-2</v>
      </c>
      <c r="AC26" s="23" t="s">
        <v>155</v>
      </c>
      <c r="AD26" s="65">
        <v>44347</v>
      </c>
    </row>
    <row r="27" spans="1:30" s="5" customFormat="1" ht="15" customHeight="1" x14ac:dyDescent="0.35">
      <c r="A27" s="18"/>
      <c r="B27" s="20" t="s">
        <v>167</v>
      </c>
      <c r="C27" s="19" t="s">
        <v>331</v>
      </c>
      <c r="D27" s="19" t="s">
        <v>192</v>
      </c>
      <c r="E27" s="19" t="s">
        <v>250</v>
      </c>
      <c r="F27" s="19" t="s">
        <v>209</v>
      </c>
      <c r="G27" s="19" t="s">
        <v>332</v>
      </c>
      <c r="H27" s="21">
        <v>0.01</v>
      </c>
      <c r="I27" s="68"/>
      <c r="J27" s="22">
        <v>127.8</v>
      </c>
      <c r="K27" s="68"/>
      <c r="L27" s="23">
        <v>-2.4698960103E-2</v>
      </c>
      <c r="M27" s="23">
        <v>-2.9492914438999998E-2</v>
      </c>
      <c r="N27" s="23">
        <v>6.7641014206000008E-2</v>
      </c>
      <c r="O27" s="23">
        <v>0.53653417605999998</v>
      </c>
      <c r="P27" s="61"/>
      <c r="Q27" s="21">
        <v>8.7267632829000005E-3</v>
      </c>
      <c r="R27" s="21">
        <v>0.12546342824000001</v>
      </c>
      <c r="S27" s="61"/>
      <c r="T27" s="64">
        <v>8265.3927050999991</v>
      </c>
      <c r="U27" s="66">
        <v>2.7440000000000003E-2</v>
      </c>
      <c r="V27" s="68"/>
      <c r="W27" s="64">
        <v>2811600</v>
      </c>
      <c r="X27" s="64">
        <v>2167872.8906999999</v>
      </c>
      <c r="Y27" s="56">
        <v>1.2969395078749948</v>
      </c>
      <c r="Z27" s="68"/>
      <c r="AA27" s="57">
        <v>1.1536781060000001</v>
      </c>
      <c r="AB27" s="23">
        <v>0.1083265827230047</v>
      </c>
      <c r="AC27" s="23" t="s">
        <v>155</v>
      </c>
      <c r="AD27" s="65">
        <v>44357</v>
      </c>
    </row>
    <row r="28" spans="1:30" s="5" customFormat="1" ht="15" customHeight="1" x14ac:dyDescent="0.35">
      <c r="A28" s="18"/>
      <c r="B28" s="20" t="s">
        <v>187</v>
      </c>
      <c r="C28" s="19" t="s">
        <v>356</v>
      </c>
      <c r="D28" s="19" t="s">
        <v>192</v>
      </c>
      <c r="E28" s="19" t="s">
        <v>284</v>
      </c>
      <c r="F28" s="19" t="s">
        <v>208</v>
      </c>
      <c r="G28" s="19" t="s">
        <v>205</v>
      </c>
      <c r="H28" s="21">
        <v>9.4999999999999998E-3</v>
      </c>
      <c r="I28" s="68"/>
      <c r="J28" s="22">
        <v>116</v>
      </c>
      <c r="K28" s="68"/>
      <c r="L28" s="23">
        <v>-3.2311162726999999E-2</v>
      </c>
      <c r="M28" s="23">
        <v>-6.4894179585999997E-3</v>
      </c>
      <c r="N28" s="23">
        <v>-4.9419309774000005E-2</v>
      </c>
      <c r="O28" s="23">
        <v>5.219919873E-2</v>
      </c>
      <c r="P28" s="61"/>
      <c r="Q28" s="21">
        <v>4.7318611986999996E-3</v>
      </c>
      <c r="R28" s="21">
        <v>5.4239503348999997E-2</v>
      </c>
      <c r="S28" s="61"/>
      <c r="T28" s="64">
        <v>4746.8396494999997</v>
      </c>
      <c r="U28" s="66">
        <v>1.7829999999999999E-2</v>
      </c>
      <c r="V28" s="68"/>
      <c r="W28" s="64">
        <v>1739697.936</v>
      </c>
      <c r="X28" s="64">
        <v>1716537.7132999999</v>
      </c>
      <c r="Y28" s="56">
        <v>1.0134924053928738</v>
      </c>
      <c r="Z28" s="68"/>
      <c r="AA28" s="57">
        <v>0.56999999999999995</v>
      </c>
      <c r="AB28" s="23">
        <v>5.8965517241379307E-2</v>
      </c>
      <c r="AC28" s="23" t="s">
        <v>153</v>
      </c>
      <c r="AD28" s="65">
        <v>44347</v>
      </c>
    </row>
    <row r="29" spans="1:30" s="5" customFormat="1" ht="15" customHeight="1" x14ac:dyDescent="0.35">
      <c r="A29" s="18"/>
      <c r="B29" s="20" t="s">
        <v>184</v>
      </c>
      <c r="C29" s="19" t="s">
        <v>352</v>
      </c>
      <c r="D29" s="19" t="s">
        <v>192</v>
      </c>
      <c r="E29" s="19" t="s">
        <v>297</v>
      </c>
      <c r="F29" s="19" t="s">
        <v>221</v>
      </c>
      <c r="G29" s="19" t="s">
        <v>221</v>
      </c>
      <c r="H29" s="21">
        <v>4.5000000000000005E-3</v>
      </c>
      <c r="I29" s="68"/>
      <c r="J29" s="22">
        <v>113.18</v>
      </c>
      <c r="K29" s="68"/>
      <c r="L29" s="23">
        <v>4.6380989437000003E-2</v>
      </c>
      <c r="M29" s="23">
        <v>8.6790529716000014E-2</v>
      </c>
      <c r="N29" s="23">
        <v>5.7146842663999995E-3</v>
      </c>
      <c r="O29" s="23">
        <v>-0.12829099116000001</v>
      </c>
      <c r="P29" s="61"/>
      <c r="Q29" s="21">
        <v>7.7981651376000001E-3</v>
      </c>
      <c r="R29" s="21">
        <v>7.3787772311999997E-2</v>
      </c>
      <c r="S29" s="61"/>
      <c r="T29" s="64">
        <v>1186.4197459</v>
      </c>
      <c r="U29" s="66">
        <v>1.329E-2</v>
      </c>
      <c r="V29" s="68"/>
      <c r="W29" s="64">
        <v>1311552.3628</v>
      </c>
      <c r="X29" s="64">
        <v>1320790.0708000001</v>
      </c>
      <c r="Y29" s="56">
        <v>0.99300592258813325</v>
      </c>
      <c r="Z29" s="68"/>
      <c r="AA29" s="57">
        <v>0.85</v>
      </c>
      <c r="AB29" s="23">
        <v>9.0121929669552917E-2</v>
      </c>
      <c r="AC29" s="23" t="s">
        <v>160</v>
      </c>
      <c r="AD29" s="65">
        <v>44347</v>
      </c>
    </row>
    <row r="30" spans="1:30" s="5" customFormat="1" ht="15" customHeight="1" x14ac:dyDescent="0.35">
      <c r="A30" s="18"/>
      <c r="B30" s="20" t="s">
        <v>104</v>
      </c>
      <c r="C30" s="19" t="s">
        <v>312</v>
      </c>
      <c r="D30" s="19" t="s">
        <v>192</v>
      </c>
      <c r="E30" s="19" t="s">
        <v>250</v>
      </c>
      <c r="F30" s="19" t="s">
        <v>219</v>
      </c>
      <c r="G30" s="19" t="s">
        <v>219</v>
      </c>
      <c r="H30" s="21">
        <v>8.0000000000000002E-3</v>
      </c>
      <c r="I30" s="68"/>
      <c r="J30" s="22">
        <v>104.4</v>
      </c>
      <c r="K30" s="68"/>
      <c r="L30" s="23">
        <v>-6.3094494972000007E-3</v>
      </c>
      <c r="M30" s="23">
        <v>-1.2108716662E-2</v>
      </c>
      <c r="N30" s="23">
        <v>6.6354315469999994E-2</v>
      </c>
      <c r="O30" s="23">
        <v>3.4221046474999996E-2</v>
      </c>
      <c r="P30" s="61"/>
      <c r="Q30" s="21">
        <v>7.0888468809000007E-3</v>
      </c>
      <c r="R30" s="21">
        <v>6.5531284709999998E-2</v>
      </c>
      <c r="S30" s="61"/>
      <c r="T30" s="64">
        <v>3247.5818803000002</v>
      </c>
      <c r="U30" s="66">
        <v>1.3089999999999999E-2</v>
      </c>
      <c r="V30" s="68"/>
      <c r="W30" s="64">
        <v>1291683.78</v>
      </c>
      <c r="X30" s="64">
        <v>1294128.5237</v>
      </c>
      <c r="Y30" s="56">
        <v>0.99811089574549339</v>
      </c>
      <c r="Z30" s="68"/>
      <c r="AA30" s="57">
        <v>0.75</v>
      </c>
      <c r="AB30" s="23">
        <v>8.620689655172413E-2</v>
      </c>
      <c r="AC30" s="23" t="s">
        <v>153</v>
      </c>
      <c r="AD30" s="65">
        <v>44347</v>
      </c>
    </row>
    <row r="31" spans="1:30" s="5" customFormat="1" ht="15" customHeight="1" x14ac:dyDescent="0.35">
      <c r="A31" s="18"/>
      <c r="B31" s="20" t="s">
        <v>177</v>
      </c>
      <c r="C31" s="19" t="s">
        <v>342</v>
      </c>
      <c r="D31" s="19" t="s">
        <v>192</v>
      </c>
      <c r="E31" s="19" t="s">
        <v>250</v>
      </c>
      <c r="F31" s="19" t="s">
        <v>216</v>
      </c>
      <c r="G31" s="19" t="s">
        <v>217</v>
      </c>
      <c r="H31" s="21">
        <v>1.6E-2</v>
      </c>
      <c r="I31" s="68"/>
      <c r="J31" s="22">
        <v>111.98</v>
      </c>
      <c r="K31" s="68"/>
      <c r="L31" s="23">
        <v>3.8364032482000002E-2</v>
      </c>
      <c r="M31" s="23">
        <v>1.8552963717999998E-2</v>
      </c>
      <c r="N31" s="23">
        <v>3.8741254385999999E-2</v>
      </c>
      <c r="O31" s="23">
        <v>0.11836811115</v>
      </c>
      <c r="P31" s="61"/>
      <c r="Q31" s="21">
        <v>1.0009182735999999E-2</v>
      </c>
      <c r="R31" s="21">
        <v>0.10189701897</v>
      </c>
      <c r="S31" s="61"/>
      <c r="T31" s="64">
        <v>2137.3365751000001</v>
      </c>
      <c r="U31" s="66">
        <v>1.218E-2</v>
      </c>
      <c r="V31" s="68"/>
      <c r="W31" s="64">
        <v>1197160.5991</v>
      </c>
      <c r="X31" s="64">
        <v>1093944.9594000001</v>
      </c>
      <c r="Y31" s="56">
        <v>1.0943517667987712</v>
      </c>
      <c r="Z31" s="68"/>
      <c r="AA31" s="57">
        <v>1.0900000000000001</v>
      </c>
      <c r="AB31" s="23">
        <v>0.11680657260225041</v>
      </c>
      <c r="AC31" s="23" t="s">
        <v>159</v>
      </c>
      <c r="AD31" s="65">
        <v>44347</v>
      </c>
    </row>
    <row r="32" spans="1:30" s="5" customFormat="1" ht="15" customHeight="1" x14ac:dyDescent="0.35">
      <c r="A32" s="18"/>
      <c r="B32" s="20" t="s">
        <v>103</v>
      </c>
      <c r="C32" s="19" t="s">
        <v>310</v>
      </c>
      <c r="D32" s="19" t="s">
        <v>192</v>
      </c>
      <c r="E32" s="19" t="s">
        <v>250</v>
      </c>
      <c r="F32" s="19" t="s">
        <v>311</v>
      </c>
      <c r="G32" s="19" t="s">
        <v>311</v>
      </c>
      <c r="H32" s="21">
        <v>0.01</v>
      </c>
      <c r="I32" s="68"/>
      <c r="J32" s="22">
        <v>111.7</v>
      </c>
      <c r="K32" s="68"/>
      <c r="L32" s="23">
        <v>1.5702594314999999E-2</v>
      </c>
      <c r="M32" s="23">
        <v>1.3031465236E-2</v>
      </c>
      <c r="N32" s="23">
        <v>-2.2527137925999999E-3</v>
      </c>
      <c r="O32" s="23">
        <v>0.14960859646999999</v>
      </c>
      <c r="P32" s="61"/>
      <c r="Q32" s="21">
        <v>9.3693693694000008E-3</v>
      </c>
      <c r="R32" s="21">
        <v>9.1423719218999999E-2</v>
      </c>
      <c r="S32" s="61"/>
      <c r="T32" s="64">
        <v>2106.7565708000002</v>
      </c>
      <c r="U32" s="66">
        <v>1.1390000000000001E-2</v>
      </c>
      <c r="V32" s="68"/>
      <c r="W32" s="64">
        <v>1117000</v>
      </c>
      <c r="X32" s="64">
        <v>1010652.1732</v>
      </c>
      <c r="Y32" s="56">
        <v>1.1052269313024616</v>
      </c>
      <c r="Z32" s="68"/>
      <c r="AA32" s="57">
        <v>1.04</v>
      </c>
      <c r="AB32" s="23">
        <v>0.111727842435094</v>
      </c>
      <c r="AC32" s="23" t="s">
        <v>154</v>
      </c>
      <c r="AD32" s="65">
        <v>44347</v>
      </c>
    </row>
    <row r="33" spans="1:30" s="5" customFormat="1" ht="15" customHeight="1" x14ac:dyDescent="0.35">
      <c r="A33" s="18"/>
      <c r="B33" s="20" t="s">
        <v>383</v>
      </c>
      <c r="C33" s="19" t="s">
        <v>387</v>
      </c>
      <c r="D33" s="19" t="s">
        <v>192</v>
      </c>
      <c r="E33" s="19" t="s">
        <v>212</v>
      </c>
      <c r="F33" s="19" t="s">
        <v>209</v>
      </c>
      <c r="G33" s="19" t="s">
        <v>388</v>
      </c>
      <c r="H33" s="21">
        <v>0.01</v>
      </c>
      <c r="I33" s="68"/>
      <c r="J33" s="22">
        <v>94.3</v>
      </c>
      <c r="K33" s="68"/>
      <c r="L33" s="23">
        <v>-6.4188274882000002E-4</v>
      </c>
      <c r="M33" s="23">
        <v>2.605121359E-3</v>
      </c>
      <c r="N33" s="23">
        <v>4.5395051656999998E-3</v>
      </c>
      <c r="O33" s="23" t="s">
        <v>412</v>
      </c>
      <c r="P33" s="61"/>
      <c r="Q33" s="21">
        <v>5.6902002107000003E-3</v>
      </c>
      <c r="R33" s="21" t="s">
        <v>412</v>
      </c>
      <c r="S33" s="61"/>
      <c r="T33" s="64">
        <v>2037.8450855999999</v>
      </c>
      <c r="U33" s="66">
        <v>9.300000000000001E-3</v>
      </c>
      <c r="V33" s="68"/>
      <c r="W33" s="64">
        <v>916596</v>
      </c>
      <c r="X33" s="64">
        <v>937403.91887000005</v>
      </c>
      <c r="Y33" s="56">
        <v>0.97780261160516257</v>
      </c>
      <c r="Z33" s="68"/>
      <c r="AA33" s="57">
        <v>0.54</v>
      </c>
      <c r="AB33" s="23">
        <v>6.8716861081654299E-2</v>
      </c>
      <c r="AC33" s="23" t="s">
        <v>155</v>
      </c>
      <c r="AD33" s="65">
        <v>44347</v>
      </c>
    </row>
    <row r="34" spans="1:30" s="5" customFormat="1" ht="15" customHeight="1" x14ac:dyDescent="0.35">
      <c r="A34" s="18"/>
      <c r="B34" s="20" t="s">
        <v>81</v>
      </c>
      <c r="C34" s="19" t="s">
        <v>276</v>
      </c>
      <c r="D34" s="19" t="s">
        <v>226</v>
      </c>
      <c r="E34" s="19" t="s">
        <v>196</v>
      </c>
      <c r="F34" s="19" t="s">
        <v>221</v>
      </c>
      <c r="G34" s="19" t="s">
        <v>221</v>
      </c>
      <c r="H34" s="21">
        <v>8.9999999999999998E-4</v>
      </c>
      <c r="I34" s="68"/>
      <c r="J34" s="22">
        <v>72.16</v>
      </c>
      <c r="K34" s="68"/>
      <c r="L34" s="23">
        <v>4.6727074026000001E-2</v>
      </c>
      <c r="M34" s="23">
        <v>-7.6400110667999996E-2</v>
      </c>
      <c r="N34" s="23">
        <v>-7.6663804130000001E-3</v>
      </c>
      <c r="O34" s="23">
        <v>-0.16044184765</v>
      </c>
      <c r="P34" s="61"/>
      <c r="Q34" s="21">
        <v>5.6268936660999998E-3</v>
      </c>
      <c r="R34" s="21">
        <v>3.6272321428999998E-2</v>
      </c>
      <c r="S34" s="61"/>
      <c r="T34" s="64">
        <v>181.9080754</v>
      </c>
      <c r="U34" s="66">
        <v>8.9700000000000005E-3</v>
      </c>
      <c r="V34" s="68"/>
      <c r="W34" s="64">
        <v>880628.58927999996</v>
      </c>
      <c r="X34" s="64">
        <v>1077525.1303000001</v>
      </c>
      <c r="Y34" s="56">
        <v>0.81726965294518839</v>
      </c>
      <c r="Z34" s="68"/>
      <c r="AA34" s="57">
        <v>0.39</v>
      </c>
      <c r="AB34" s="23">
        <v>6.4855875831485582E-2</v>
      </c>
      <c r="AC34" s="23" t="s">
        <v>155</v>
      </c>
      <c r="AD34" s="65">
        <v>44347</v>
      </c>
    </row>
    <row r="35" spans="1:30" s="5" customFormat="1" ht="15" customHeight="1" x14ac:dyDescent="0.35">
      <c r="A35" s="18"/>
      <c r="B35" s="20" t="s">
        <v>375</v>
      </c>
      <c r="C35" s="19" t="s">
        <v>337</v>
      </c>
      <c r="D35" s="19" t="s">
        <v>192</v>
      </c>
      <c r="E35" s="19" t="s">
        <v>250</v>
      </c>
      <c r="F35" s="19" t="s">
        <v>208</v>
      </c>
      <c r="G35" s="19" t="s">
        <v>391</v>
      </c>
      <c r="H35" s="21">
        <v>1.15E-2</v>
      </c>
      <c r="I35" s="68"/>
      <c r="J35" s="22">
        <v>102.95</v>
      </c>
      <c r="K35" s="68"/>
      <c r="L35" s="23">
        <v>7.7623357593E-3</v>
      </c>
      <c r="M35" s="23">
        <v>1.7456433092000002E-2</v>
      </c>
      <c r="N35" s="23">
        <v>5.0286629642999993E-2</v>
      </c>
      <c r="O35" s="23">
        <v>0.27604184426</v>
      </c>
      <c r="P35" s="61"/>
      <c r="Q35" s="21">
        <v>1.1441647596999999E-2</v>
      </c>
      <c r="R35" s="21">
        <v>0.13591916167000001</v>
      </c>
      <c r="S35" s="61"/>
      <c r="T35" s="64">
        <v>5780.3568810999996</v>
      </c>
      <c r="U35" s="66">
        <v>1.9400000000000001E-2</v>
      </c>
      <c r="V35" s="68"/>
      <c r="W35" s="64">
        <v>1465632.7472999999</v>
      </c>
      <c r="X35" s="64">
        <v>1363525.7604</v>
      </c>
      <c r="Y35" s="56">
        <v>1.0748845308724098</v>
      </c>
      <c r="Z35" s="68"/>
      <c r="AA35" s="57">
        <v>1.2</v>
      </c>
      <c r="AB35" s="23">
        <v>0.13987372510927634</v>
      </c>
      <c r="AC35" s="23" t="s">
        <v>155</v>
      </c>
      <c r="AD35" s="65">
        <v>44355</v>
      </c>
    </row>
    <row r="36" spans="1:30" s="5" customFormat="1" ht="15" customHeight="1" x14ac:dyDescent="0.35">
      <c r="A36" s="18"/>
      <c r="B36" s="20" t="s">
        <v>148</v>
      </c>
      <c r="C36" s="19" t="s">
        <v>327</v>
      </c>
      <c r="D36" s="19" t="s">
        <v>192</v>
      </c>
      <c r="E36" s="19" t="s">
        <v>223</v>
      </c>
      <c r="F36" s="19" t="s">
        <v>209</v>
      </c>
      <c r="G36" s="19" t="s">
        <v>252</v>
      </c>
      <c r="H36" s="21">
        <v>0.01</v>
      </c>
      <c r="I36" s="68"/>
      <c r="J36" s="22">
        <v>85.04</v>
      </c>
      <c r="K36" s="68"/>
      <c r="L36" s="23">
        <v>-3.9013855993000002E-2</v>
      </c>
      <c r="M36" s="23">
        <v>-5.9801489822000002E-2</v>
      </c>
      <c r="N36" s="23">
        <v>-9.2864650418000003E-2</v>
      </c>
      <c r="O36" s="23">
        <v>-2.5583369570999999E-2</v>
      </c>
      <c r="P36" s="61"/>
      <c r="Q36" s="21">
        <v>6.7340067339999995E-3</v>
      </c>
      <c r="R36" s="21">
        <v>8.0554098301999999E-2</v>
      </c>
      <c r="S36" s="61"/>
      <c r="T36" s="64">
        <v>3325.8500224999998</v>
      </c>
      <c r="U36" s="66">
        <v>1.201E-2</v>
      </c>
      <c r="V36" s="68"/>
      <c r="W36" s="64">
        <v>1163412.6808</v>
      </c>
      <c r="X36" s="64">
        <v>1226124.29</v>
      </c>
      <c r="Y36" s="56">
        <v>0.94885379099699585</v>
      </c>
      <c r="Z36" s="68"/>
      <c r="AA36" s="57">
        <v>0.6</v>
      </c>
      <c r="AB36" s="23">
        <v>8.4666039510818428E-2</v>
      </c>
      <c r="AC36" s="23" t="s">
        <v>161</v>
      </c>
      <c r="AD36" s="65">
        <v>44357</v>
      </c>
    </row>
    <row r="37" spans="1:30" s="5" customFormat="1" ht="15" customHeight="1" x14ac:dyDescent="0.35">
      <c r="A37" s="18"/>
      <c r="B37" s="20" t="s">
        <v>149</v>
      </c>
      <c r="C37" s="19" t="s">
        <v>328</v>
      </c>
      <c r="D37" s="19" t="s">
        <v>192</v>
      </c>
      <c r="E37" s="19" t="s">
        <v>284</v>
      </c>
      <c r="F37" s="19" t="s">
        <v>329</v>
      </c>
      <c r="G37" s="19" t="s">
        <v>330</v>
      </c>
      <c r="H37" s="21">
        <v>1.1000000000000001E-2</v>
      </c>
      <c r="I37" s="68"/>
      <c r="J37" s="22">
        <v>120.21</v>
      </c>
      <c r="K37" s="68"/>
      <c r="L37" s="23">
        <v>2.1670880809000002E-2</v>
      </c>
      <c r="M37" s="23">
        <v>-6.9526163616000003E-2</v>
      </c>
      <c r="N37" s="23">
        <v>-0.11282600773000001</v>
      </c>
      <c r="O37" s="23">
        <v>7.5758082312E-4</v>
      </c>
      <c r="P37" s="61"/>
      <c r="Q37" s="21">
        <v>5.9146599070999993E-3</v>
      </c>
      <c r="R37" s="21">
        <v>6.4819091608999999E-2</v>
      </c>
      <c r="S37" s="61"/>
      <c r="T37" s="64">
        <v>2588.5247094000001</v>
      </c>
      <c r="U37" s="66">
        <v>9.4799999999999988E-3</v>
      </c>
      <c r="V37" s="68"/>
      <c r="W37" s="64">
        <v>932640.75008999999</v>
      </c>
      <c r="X37" s="64">
        <v>966425.56862999999</v>
      </c>
      <c r="Y37" s="56">
        <v>0.96504146864833762</v>
      </c>
      <c r="Z37" s="68"/>
      <c r="AA37" s="57">
        <v>0.7</v>
      </c>
      <c r="AB37" s="23">
        <v>6.9877714000499122E-2</v>
      </c>
      <c r="AC37" s="23" t="s">
        <v>164</v>
      </c>
      <c r="AD37" s="65">
        <v>44348</v>
      </c>
    </row>
    <row r="38" spans="1:30" s="5" customFormat="1" ht="15" customHeight="1" x14ac:dyDescent="0.35">
      <c r="A38" s="18"/>
      <c r="B38" s="20" t="s">
        <v>368</v>
      </c>
      <c r="C38" s="19" t="s">
        <v>314</v>
      </c>
      <c r="D38" s="19" t="s">
        <v>192</v>
      </c>
      <c r="E38" s="19" t="s">
        <v>250</v>
      </c>
      <c r="F38" s="19" t="s">
        <v>315</v>
      </c>
      <c r="G38" s="19" t="s">
        <v>316</v>
      </c>
      <c r="H38" s="21">
        <v>6.3E-3</v>
      </c>
      <c r="I38" s="68"/>
      <c r="J38" s="22">
        <v>100.6</v>
      </c>
      <c r="K38" s="68"/>
      <c r="L38" s="23">
        <v>1.8173076178E-2</v>
      </c>
      <c r="M38" s="23">
        <v>4.3974737294999997E-2</v>
      </c>
      <c r="N38" s="23">
        <v>4.7055055868000004E-2</v>
      </c>
      <c r="O38" s="23">
        <v>0.16990105620000001</v>
      </c>
      <c r="P38" s="61"/>
      <c r="Q38" s="21">
        <v>1.0021044192999999E-2</v>
      </c>
      <c r="R38" s="21">
        <v>0.11036217303000001</v>
      </c>
      <c r="S38" s="61"/>
      <c r="T38" s="64">
        <v>9313.6260829000003</v>
      </c>
      <c r="U38" s="66">
        <v>2.53E-2</v>
      </c>
      <c r="V38" s="68"/>
      <c r="W38" s="64">
        <v>2152583.8724000002</v>
      </c>
      <c r="X38" s="64">
        <v>2033959.0018</v>
      </c>
      <c r="Y38" s="56">
        <v>1.0583221542297658</v>
      </c>
      <c r="Z38" s="68"/>
      <c r="AA38" s="57">
        <v>1</v>
      </c>
      <c r="AB38" s="23">
        <v>0.11928429423459246</v>
      </c>
      <c r="AC38" s="23" t="s">
        <v>189</v>
      </c>
      <c r="AD38" s="65">
        <v>44358</v>
      </c>
    </row>
    <row r="39" spans="1:30" s="5" customFormat="1" ht="15" customHeight="1" x14ac:dyDescent="0.35">
      <c r="A39" s="18"/>
      <c r="B39" s="20" t="s">
        <v>179</v>
      </c>
      <c r="C39" s="19" t="s">
        <v>346</v>
      </c>
      <c r="D39" s="19" t="s">
        <v>192</v>
      </c>
      <c r="E39" s="19" t="s">
        <v>250</v>
      </c>
      <c r="F39" s="19" t="s">
        <v>210</v>
      </c>
      <c r="G39" s="19" t="s">
        <v>347</v>
      </c>
      <c r="H39" s="21">
        <v>1.4999999999999999E-2</v>
      </c>
      <c r="I39" s="68"/>
      <c r="J39" s="22">
        <v>134.44999999999999</v>
      </c>
      <c r="K39" s="68"/>
      <c r="L39" s="23">
        <v>4.4803990276999998E-3</v>
      </c>
      <c r="M39" s="23">
        <v>2.4970274819E-2</v>
      </c>
      <c r="N39" s="23">
        <v>6.4777990251999998E-2</v>
      </c>
      <c r="O39" s="23">
        <v>0.23333769694000001</v>
      </c>
      <c r="P39" s="61"/>
      <c r="Q39" s="21">
        <v>8.5938657579000006E-3</v>
      </c>
      <c r="R39" s="21">
        <v>0.11288000000000001</v>
      </c>
      <c r="S39" s="61"/>
      <c r="T39" s="64">
        <v>4808.4848604999997</v>
      </c>
      <c r="U39" s="66">
        <v>1.455E-2</v>
      </c>
      <c r="V39" s="68"/>
      <c r="W39" s="64">
        <v>994739.29449</v>
      </c>
      <c r="X39" s="64">
        <v>944421.58148000005</v>
      </c>
      <c r="Y39" s="56">
        <v>1.053278868247745</v>
      </c>
      <c r="Z39" s="68"/>
      <c r="AA39" s="57">
        <v>1.1599999999999999</v>
      </c>
      <c r="AB39" s="23">
        <v>0.10353291186314614</v>
      </c>
      <c r="AC39" s="23" t="s">
        <v>153</v>
      </c>
      <c r="AD39" s="65">
        <v>44347</v>
      </c>
    </row>
    <row r="40" spans="1:30" s="5" customFormat="1" ht="15" customHeight="1" x14ac:dyDescent="0.35">
      <c r="A40" s="18"/>
      <c r="B40" s="20" t="s">
        <v>204</v>
      </c>
      <c r="C40" s="19" t="s">
        <v>251</v>
      </c>
      <c r="D40" s="19" t="s">
        <v>192</v>
      </c>
      <c r="E40" s="19" t="s">
        <v>215</v>
      </c>
      <c r="F40" s="19" t="s">
        <v>208</v>
      </c>
      <c r="G40" s="19" t="s">
        <v>252</v>
      </c>
      <c r="H40" s="21">
        <v>1.1200000000000002E-2</v>
      </c>
      <c r="I40" s="68"/>
      <c r="J40" s="22">
        <v>82.7</v>
      </c>
      <c r="K40" s="68"/>
      <c r="L40" s="23">
        <v>-6.3629654499000002E-2</v>
      </c>
      <c r="M40" s="23">
        <v>-5.8049564652000001E-2</v>
      </c>
      <c r="N40" s="23">
        <v>-7.9999410475999996E-2</v>
      </c>
      <c r="O40" s="23">
        <v>4.1369822537000001E-2</v>
      </c>
      <c r="P40" s="61"/>
      <c r="Q40" s="21">
        <v>3.6097010716000001E-3</v>
      </c>
      <c r="R40" s="21">
        <v>6.885848948199999E-2</v>
      </c>
      <c r="S40" s="61"/>
      <c r="T40" s="64">
        <v>2923.5654122000001</v>
      </c>
      <c r="U40" s="66">
        <v>1.0189999999999999E-2</v>
      </c>
      <c r="V40" s="68"/>
      <c r="W40" s="64">
        <v>1007218.7597000001</v>
      </c>
      <c r="X40" s="64">
        <v>1055098.6769999999</v>
      </c>
      <c r="Y40" s="56">
        <v>0.95462043660585516</v>
      </c>
      <c r="Z40" s="68"/>
      <c r="AA40" s="57">
        <v>0.32</v>
      </c>
      <c r="AB40" s="23">
        <v>4.64328899637243E-2</v>
      </c>
      <c r="AC40" s="23" t="s">
        <v>153</v>
      </c>
      <c r="AD40" s="65">
        <v>44355</v>
      </c>
    </row>
    <row r="41" spans="1:30" s="5" customFormat="1" ht="15" customHeight="1" x14ac:dyDescent="0.35">
      <c r="A41" s="18"/>
      <c r="B41" s="20" t="s">
        <v>173</v>
      </c>
      <c r="C41" s="19" t="s">
        <v>336</v>
      </c>
      <c r="D41" s="19" t="s">
        <v>192</v>
      </c>
      <c r="E41" s="19" t="s">
        <v>284</v>
      </c>
      <c r="F41" s="19" t="s">
        <v>324</v>
      </c>
      <c r="G41" s="19" t="s">
        <v>207</v>
      </c>
      <c r="H41" s="21">
        <v>7.4999999999999997E-3</v>
      </c>
      <c r="I41" s="68"/>
      <c r="J41" s="22">
        <v>105.96</v>
      </c>
      <c r="K41" s="68"/>
      <c r="L41" s="23">
        <v>4.7411340802000004E-3</v>
      </c>
      <c r="M41" s="23">
        <v>-3.0557491797E-2</v>
      </c>
      <c r="N41" s="23">
        <v>-7.5005091356999995E-2</v>
      </c>
      <c r="O41" s="23">
        <v>-2.4964777350000002E-2</v>
      </c>
      <c r="P41" s="61"/>
      <c r="Q41" s="21">
        <v>6.0320452403000002E-3</v>
      </c>
      <c r="R41" s="21">
        <v>6.3971031986000002E-2</v>
      </c>
      <c r="S41" s="61"/>
      <c r="T41" s="64">
        <v>1286.1817354</v>
      </c>
      <c r="U41" s="66">
        <v>7.0599999999999994E-3</v>
      </c>
      <c r="V41" s="68"/>
      <c r="W41" s="64">
        <v>697912.74528000003</v>
      </c>
      <c r="X41" s="64">
        <v>729986.71229000005</v>
      </c>
      <c r="Y41" s="56">
        <v>0.95606225912060427</v>
      </c>
      <c r="Z41" s="68"/>
      <c r="AA41" s="57">
        <v>0.64</v>
      </c>
      <c r="AB41" s="23">
        <v>7.2480181200453006E-2</v>
      </c>
      <c r="AC41" s="23" t="s">
        <v>171</v>
      </c>
      <c r="AD41" s="65">
        <v>44334</v>
      </c>
    </row>
    <row r="42" spans="1:30" s="5" customFormat="1" ht="15" customHeight="1" x14ac:dyDescent="0.35">
      <c r="A42" s="18"/>
      <c r="B42" s="20" t="s">
        <v>168</v>
      </c>
      <c r="C42" s="19" t="s">
        <v>333</v>
      </c>
      <c r="D42" s="19" t="s">
        <v>192</v>
      </c>
      <c r="E42" s="19" t="s">
        <v>223</v>
      </c>
      <c r="F42" s="19" t="s">
        <v>209</v>
      </c>
      <c r="G42" s="19" t="s">
        <v>334</v>
      </c>
      <c r="H42" s="21">
        <v>0.01</v>
      </c>
      <c r="I42" s="68"/>
      <c r="J42" s="22">
        <v>79.849999999999994</v>
      </c>
      <c r="K42" s="68"/>
      <c r="L42" s="23">
        <v>-4.0258356916999999E-2</v>
      </c>
      <c r="M42" s="23">
        <v>-4.6118554665999997E-2</v>
      </c>
      <c r="N42" s="23">
        <v>-3.2228699154999998E-2</v>
      </c>
      <c r="O42" s="23">
        <v>-0.11445833699999999</v>
      </c>
      <c r="P42" s="61"/>
      <c r="Q42" s="21">
        <v>6.5671641790999999E-3</v>
      </c>
      <c r="R42" s="21">
        <v>7.0543593454000006E-2</v>
      </c>
      <c r="S42" s="61"/>
      <c r="T42" s="64">
        <v>2071.5061859000002</v>
      </c>
      <c r="U42" s="66">
        <v>7.4799999999999997E-3</v>
      </c>
      <c r="V42" s="68"/>
      <c r="W42" s="64">
        <v>722692.00699999998</v>
      </c>
      <c r="X42" s="64">
        <v>765165.83008999994</v>
      </c>
      <c r="Y42" s="56">
        <v>0.94449069545486086</v>
      </c>
      <c r="Z42" s="68"/>
      <c r="AA42" s="57">
        <v>0.55000000000000004</v>
      </c>
      <c r="AB42" s="23">
        <v>8.2654978083907343E-2</v>
      </c>
      <c r="AC42" s="23" t="s">
        <v>170</v>
      </c>
      <c r="AD42" s="65">
        <v>44355</v>
      </c>
    </row>
    <row r="43" spans="1:30" s="5" customFormat="1" ht="15" customHeight="1" x14ac:dyDescent="0.35">
      <c r="A43" s="18"/>
      <c r="B43" s="20" t="s">
        <v>200</v>
      </c>
      <c r="C43" s="19" t="s">
        <v>246</v>
      </c>
      <c r="D43" s="19" t="s">
        <v>192</v>
      </c>
      <c r="E43" s="19" t="s">
        <v>212</v>
      </c>
      <c r="F43" s="19" t="s">
        <v>208</v>
      </c>
      <c r="G43" s="19" t="s">
        <v>205</v>
      </c>
      <c r="H43" s="21">
        <v>1.0999999999999999E-2</v>
      </c>
      <c r="I43" s="68"/>
      <c r="J43" s="22">
        <v>60.14</v>
      </c>
      <c r="K43" s="68"/>
      <c r="L43" s="23">
        <v>1.1224274505E-2</v>
      </c>
      <c r="M43" s="23">
        <v>2.1451334107000002E-2</v>
      </c>
      <c r="N43" s="23">
        <v>-7.1462353535E-3</v>
      </c>
      <c r="O43" s="23">
        <v>0.10945387975</v>
      </c>
      <c r="P43" s="61"/>
      <c r="Q43" s="21">
        <v>7.5100133511E-3</v>
      </c>
      <c r="R43" s="21">
        <v>8.1870357865999999E-2</v>
      </c>
      <c r="S43" s="61"/>
      <c r="T43" s="64">
        <v>2061.7789831999999</v>
      </c>
      <c r="U43" s="66">
        <v>7.7600000000000004E-3</v>
      </c>
      <c r="V43" s="68"/>
      <c r="W43" s="64">
        <v>762206.42151999997</v>
      </c>
      <c r="X43" s="64">
        <v>758552.97713000001</v>
      </c>
      <c r="Y43" s="56">
        <v>1.0048163338621685</v>
      </c>
      <c r="Z43" s="68"/>
      <c r="AA43" s="57">
        <v>0.45</v>
      </c>
      <c r="AB43" s="23">
        <v>8.9790488859328235E-2</v>
      </c>
      <c r="AC43" s="23" t="s">
        <v>153</v>
      </c>
      <c r="AD43" s="65">
        <v>44347</v>
      </c>
    </row>
    <row r="44" spans="1:30" s="5" customFormat="1" ht="15" customHeight="1" x14ac:dyDescent="0.35">
      <c r="A44" s="18"/>
      <c r="B44" s="20" t="s">
        <v>169</v>
      </c>
      <c r="C44" s="19" t="s">
        <v>335</v>
      </c>
      <c r="D44" s="19" t="s">
        <v>192</v>
      </c>
      <c r="E44" s="19" t="s">
        <v>250</v>
      </c>
      <c r="F44" s="19" t="s">
        <v>209</v>
      </c>
      <c r="G44" s="19" t="s">
        <v>252</v>
      </c>
      <c r="H44" s="21">
        <v>0.01</v>
      </c>
      <c r="I44" s="68"/>
      <c r="J44" s="22">
        <v>99.6</v>
      </c>
      <c r="K44" s="68"/>
      <c r="L44" s="23">
        <v>-3.0471548853000002E-3</v>
      </c>
      <c r="M44" s="23">
        <v>5.0331045932000003E-2</v>
      </c>
      <c r="N44" s="23">
        <v>9.2090180319999992E-2</v>
      </c>
      <c r="O44" s="23">
        <v>7.6073834310999996E-2</v>
      </c>
      <c r="P44" s="61"/>
      <c r="Q44" s="21">
        <v>7.9443892750999997E-3</v>
      </c>
      <c r="R44" s="21">
        <v>7.0850808868000006E-2</v>
      </c>
      <c r="S44" s="61"/>
      <c r="T44" s="64">
        <v>2445.3121280999999</v>
      </c>
      <c r="U44" s="66">
        <v>1.0360000000000001E-2</v>
      </c>
      <c r="V44" s="68"/>
      <c r="W44" s="64">
        <v>760792.50840000005</v>
      </c>
      <c r="X44" s="64">
        <v>760100.87511000002</v>
      </c>
      <c r="Y44" s="56">
        <v>1.0009099230281768</v>
      </c>
      <c r="Z44" s="68"/>
      <c r="AA44" s="57">
        <v>0.8</v>
      </c>
      <c r="AB44" s="23">
        <v>9.6385542168674718E-2</v>
      </c>
      <c r="AC44" s="23" t="s">
        <v>171</v>
      </c>
      <c r="AD44" s="65">
        <v>44357</v>
      </c>
    </row>
    <row r="45" spans="1:30" s="5" customFormat="1" ht="15" customHeight="1" x14ac:dyDescent="0.35">
      <c r="A45" s="18"/>
      <c r="B45" s="20" t="s">
        <v>376</v>
      </c>
      <c r="C45" s="19" t="s">
        <v>395</v>
      </c>
      <c r="D45" s="19" t="s">
        <v>192</v>
      </c>
      <c r="E45" s="19" t="s">
        <v>250</v>
      </c>
      <c r="F45" s="19" t="s">
        <v>209</v>
      </c>
      <c r="G45" s="19" t="s">
        <v>396</v>
      </c>
      <c r="H45" s="21">
        <v>0.01</v>
      </c>
      <c r="I45" s="68"/>
      <c r="J45" s="22">
        <v>102.9</v>
      </c>
      <c r="K45" s="68"/>
      <c r="L45" s="23">
        <v>2.6744460167000002E-2</v>
      </c>
      <c r="M45" s="23">
        <v>1.4954046794E-2</v>
      </c>
      <c r="N45" s="23">
        <v>4.0006373084999998E-2</v>
      </c>
      <c r="O45" s="23">
        <v>0.13233645800999999</v>
      </c>
      <c r="P45" s="61"/>
      <c r="Q45" s="21">
        <v>8.9020771512999999E-3</v>
      </c>
      <c r="R45" s="21">
        <v>7.9542000203000007E-2</v>
      </c>
      <c r="S45" s="61"/>
      <c r="T45" s="64">
        <v>4176.2565612999997</v>
      </c>
      <c r="U45" s="66">
        <v>9.3600000000000003E-3</v>
      </c>
      <c r="V45" s="68"/>
      <c r="W45" s="64">
        <v>918629.56290000002</v>
      </c>
      <c r="X45" s="64">
        <v>899538.45759000001</v>
      </c>
      <c r="Y45" s="56">
        <v>1.0212232230305616</v>
      </c>
      <c r="Z45" s="68"/>
      <c r="AA45" s="57">
        <v>0.9</v>
      </c>
      <c r="AB45" s="23">
        <v>0.10495626822157435</v>
      </c>
      <c r="AC45" s="23" t="s">
        <v>397</v>
      </c>
      <c r="AD45" s="65">
        <v>44358</v>
      </c>
    </row>
    <row r="46" spans="1:30" s="5" customFormat="1" ht="15" customHeight="1" x14ac:dyDescent="0.35">
      <c r="A46" s="18"/>
      <c r="B46" s="20" t="s">
        <v>71</v>
      </c>
      <c r="C46" s="19" t="s">
        <v>260</v>
      </c>
      <c r="D46" s="19" t="s">
        <v>226</v>
      </c>
      <c r="E46" s="19" t="s">
        <v>212</v>
      </c>
      <c r="F46" s="19" t="s">
        <v>209</v>
      </c>
      <c r="G46" s="19" t="s">
        <v>213</v>
      </c>
      <c r="H46" s="21">
        <v>1.2500000000000001E-2</v>
      </c>
      <c r="I46" s="68"/>
      <c r="J46" s="22">
        <v>149.78</v>
      </c>
      <c r="K46" s="68"/>
      <c r="L46" s="23">
        <v>4.1161434330000003E-2</v>
      </c>
      <c r="M46" s="23">
        <v>-0.16171870512999997</v>
      </c>
      <c r="N46" s="23">
        <v>-0.21570942738999999</v>
      </c>
      <c r="O46" s="23">
        <v>-0.18653833077000001</v>
      </c>
      <c r="P46" s="61"/>
      <c r="Q46" s="21">
        <v>2.7729636049000001E-3</v>
      </c>
      <c r="R46" s="21">
        <v>2.8729227553E-2</v>
      </c>
      <c r="S46" s="61"/>
      <c r="T46" s="64">
        <v>82.840847302</v>
      </c>
      <c r="U46" s="66" t="s">
        <v>412</v>
      </c>
      <c r="V46" s="68"/>
      <c r="W46" s="64">
        <v>589468.47635999997</v>
      </c>
      <c r="X46" s="64">
        <v>815933.56116000004</v>
      </c>
      <c r="Y46" s="56">
        <v>0.72244666038980165</v>
      </c>
      <c r="Z46" s="68"/>
      <c r="AA46" s="57">
        <v>0.4</v>
      </c>
      <c r="AB46" s="23">
        <v>3.2047002269995996E-2</v>
      </c>
      <c r="AC46" s="23" t="s">
        <v>162</v>
      </c>
      <c r="AD46" s="65">
        <v>44358</v>
      </c>
    </row>
    <row r="47" spans="1:30" s="5" customFormat="1" ht="15" customHeight="1" x14ac:dyDescent="0.35">
      <c r="A47" s="18"/>
      <c r="B47" s="20" t="s">
        <v>76</v>
      </c>
      <c r="C47" s="19" t="s">
        <v>268</v>
      </c>
      <c r="D47" s="19" t="s">
        <v>226</v>
      </c>
      <c r="E47" s="19" t="s">
        <v>196</v>
      </c>
      <c r="F47" s="19" t="s">
        <v>209</v>
      </c>
      <c r="G47" s="19" t="s">
        <v>269</v>
      </c>
      <c r="H47" s="21">
        <v>2.3E-3</v>
      </c>
      <c r="I47" s="68"/>
      <c r="J47" s="22">
        <v>2816.56</v>
      </c>
      <c r="K47" s="68"/>
      <c r="L47" s="23">
        <v>1.3815630104E-2</v>
      </c>
      <c r="M47" s="23">
        <v>3.7212899562000003E-2</v>
      </c>
      <c r="N47" s="23">
        <v>-5.5127910210999997E-2</v>
      </c>
      <c r="O47" s="23">
        <v>-5.6150647615E-2</v>
      </c>
      <c r="P47" s="61"/>
      <c r="Q47" s="21">
        <v>6.7647780251999998E-4</v>
      </c>
      <c r="R47" s="21">
        <v>2.4340132069999999E-2</v>
      </c>
      <c r="S47" s="61"/>
      <c r="T47" s="64">
        <v>175.87189508</v>
      </c>
      <c r="U47" s="66" t="s">
        <v>412</v>
      </c>
      <c r="V47" s="68"/>
      <c r="W47" s="64">
        <v>671684.77911999996</v>
      </c>
      <c r="X47" s="64">
        <v>867195.30830999999</v>
      </c>
      <c r="Y47" s="56">
        <v>0.77454844679566692</v>
      </c>
      <c r="Z47" s="68"/>
      <c r="AA47" s="57">
        <v>1.8806082909999999</v>
      </c>
      <c r="AB47" s="23">
        <v>8.0123624179850601E-3</v>
      </c>
      <c r="AC47" s="23" t="s">
        <v>157</v>
      </c>
      <c r="AD47" s="65">
        <v>44347</v>
      </c>
    </row>
    <row r="48" spans="1:30" s="5" customFormat="1" ht="15" customHeight="1" x14ac:dyDescent="0.35">
      <c r="A48" s="18"/>
      <c r="B48" s="20" t="s">
        <v>176</v>
      </c>
      <c r="C48" s="19" t="s">
        <v>338</v>
      </c>
      <c r="D48" s="19" t="s">
        <v>192</v>
      </c>
      <c r="E48" s="19" t="s">
        <v>196</v>
      </c>
      <c r="F48" s="19" t="s">
        <v>239</v>
      </c>
      <c r="G48" s="19" t="s">
        <v>339</v>
      </c>
      <c r="H48" s="21">
        <v>5.0000000000000001E-3</v>
      </c>
      <c r="I48" s="68"/>
      <c r="J48" s="22">
        <v>98.61</v>
      </c>
      <c r="K48" s="68"/>
      <c r="L48" s="23">
        <v>-7.1220349372999999E-3</v>
      </c>
      <c r="M48" s="23">
        <v>5.9132851867999998E-2</v>
      </c>
      <c r="N48" s="23">
        <v>-3.4685311703000002E-2</v>
      </c>
      <c r="O48" s="23">
        <v>0.15544109911000001</v>
      </c>
      <c r="P48" s="61"/>
      <c r="Q48" s="21">
        <v>4.5099218279999994E-3</v>
      </c>
      <c r="R48" s="21">
        <v>5.7111111111E-2</v>
      </c>
      <c r="S48" s="61"/>
      <c r="T48" s="64">
        <v>1613.6725206000001</v>
      </c>
      <c r="U48" s="66">
        <v>7.6400000000000001E-3</v>
      </c>
      <c r="V48" s="68"/>
      <c r="W48" s="64">
        <v>745526.21210999996</v>
      </c>
      <c r="X48" s="64">
        <v>792318.97441000002</v>
      </c>
      <c r="Y48" s="56">
        <v>0.94094201475504957</v>
      </c>
      <c r="Z48" s="68"/>
      <c r="AA48" s="57">
        <v>0.45</v>
      </c>
      <c r="AB48" s="23">
        <v>5.4761180407666567E-2</v>
      </c>
      <c r="AC48" s="23" t="s">
        <v>153</v>
      </c>
      <c r="AD48" s="65">
        <v>44347</v>
      </c>
    </row>
    <row r="49" spans="1:30" s="5" customFormat="1" ht="15" customHeight="1" x14ac:dyDescent="0.35">
      <c r="A49" s="18"/>
      <c r="B49" s="20" t="s">
        <v>377</v>
      </c>
      <c r="C49" s="19" t="s">
        <v>390</v>
      </c>
      <c r="D49" s="19" t="s">
        <v>192</v>
      </c>
      <c r="E49" s="19" t="s">
        <v>212</v>
      </c>
      <c r="F49" s="19" t="s">
        <v>208</v>
      </c>
      <c r="G49" s="19" t="s">
        <v>391</v>
      </c>
      <c r="H49" s="21">
        <v>1.17E-2</v>
      </c>
      <c r="I49" s="68"/>
      <c r="J49" s="22">
        <v>79.150000000000006</v>
      </c>
      <c r="K49" s="68"/>
      <c r="L49" s="23">
        <v>9.1284938297999992E-3</v>
      </c>
      <c r="M49" s="23">
        <v>-5.9744970687E-2</v>
      </c>
      <c r="N49" s="23">
        <v>-0.13787251834</v>
      </c>
      <c r="O49" s="23">
        <v>-0.13615670174</v>
      </c>
      <c r="P49" s="61"/>
      <c r="Q49" s="21">
        <v>7.5930144267000003E-3</v>
      </c>
      <c r="R49" s="21">
        <v>8.2032386308999991E-2</v>
      </c>
      <c r="S49" s="61"/>
      <c r="T49" s="64">
        <v>2390.2929389000001</v>
      </c>
      <c r="U49" s="66">
        <v>6.6300000000000005E-3</v>
      </c>
      <c r="V49" s="68"/>
      <c r="W49" s="64">
        <v>647395.31504999998</v>
      </c>
      <c r="X49" s="64">
        <v>761087.07666000002</v>
      </c>
      <c r="Y49" s="56">
        <v>0.85061924568614178</v>
      </c>
      <c r="Z49" s="68"/>
      <c r="AA49" s="57">
        <v>0.6</v>
      </c>
      <c r="AB49" s="23">
        <v>9.0966519267214135E-2</v>
      </c>
      <c r="AC49" s="23" t="s">
        <v>171</v>
      </c>
      <c r="AD49" s="65">
        <v>44355</v>
      </c>
    </row>
    <row r="50" spans="1:30" s="5" customFormat="1" ht="15" customHeight="1" x14ac:dyDescent="0.35">
      <c r="A50" s="18"/>
      <c r="B50" s="20" t="s">
        <v>191</v>
      </c>
      <c r="C50" s="19" t="s">
        <v>220</v>
      </c>
      <c r="D50" s="19" t="s">
        <v>192</v>
      </c>
      <c r="E50" s="19" t="s">
        <v>212</v>
      </c>
      <c r="F50" s="19" t="s">
        <v>221</v>
      </c>
      <c r="G50" s="19" t="s">
        <v>221</v>
      </c>
      <c r="H50" s="21">
        <v>6.9999999999999993E-3</v>
      </c>
      <c r="I50" s="68"/>
      <c r="J50" s="22">
        <v>143.47999999999999</v>
      </c>
      <c r="K50" s="68"/>
      <c r="L50" s="23">
        <v>7.0961541840000003E-2</v>
      </c>
      <c r="M50" s="23">
        <v>-6.2174058358000002E-2</v>
      </c>
      <c r="N50" s="23">
        <v>-0.11009684834</v>
      </c>
      <c r="O50" s="23">
        <v>-0.16886412336000001</v>
      </c>
      <c r="P50" s="61"/>
      <c r="Q50" s="21">
        <v>5.9400059400000005E-3</v>
      </c>
      <c r="R50" s="21">
        <v>6.1135839545000001E-2</v>
      </c>
      <c r="S50" s="61"/>
      <c r="T50" s="64">
        <v>861.48570064</v>
      </c>
      <c r="U50" s="66">
        <v>5.5000000000000005E-3</v>
      </c>
      <c r="V50" s="68"/>
      <c r="W50" s="64">
        <v>529540.91859999998</v>
      </c>
      <c r="X50" s="64">
        <v>724878.21958999999</v>
      </c>
      <c r="Y50" s="56">
        <v>0.73052397532307534</v>
      </c>
      <c r="Z50" s="68"/>
      <c r="AA50" s="57">
        <v>0.8</v>
      </c>
      <c r="AB50" s="23">
        <v>6.6908279899637602E-2</v>
      </c>
      <c r="AC50" s="23" t="s">
        <v>154</v>
      </c>
      <c r="AD50" s="65">
        <v>44354</v>
      </c>
    </row>
    <row r="51" spans="1:30" s="5" customFormat="1" ht="15" customHeight="1" x14ac:dyDescent="0.35">
      <c r="A51" s="18"/>
      <c r="B51" s="20" t="s">
        <v>369</v>
      </c>
      <c r="C51" s="19" t="s">
        <v>370</v>
      </c>
      <c r="D51" s="19" t="s">
        <v>192</v>
      </c>
      <c r="E51" s="19" t="s">
        <v>250</v>
      </c>
      <c r="F51" s="19" t="s">
        <v>324</v>
      </c>
      <c r="G51" s="19" t="s">
        <v>371</v>
      </c>
      <c r="H51" s="21">
        <v>1.4999999999999999E-2</v>
      </c>
      <c r="I51" s="68"/>
      <c r="J51" s="22">
        <v>125.48</v>
      </c>
      <c r="K51" s="68"/>
      <c r="L51" s="23">
        <v>4.4159136947000001E-2</v>
      </c>
      <c r="M51" s="23">
        <v>0.1046998383</v>
      </c>
      <c r="N51" s="23">
        <v>0.11277609273</v>
      </c>
      <c r="O51" s="23">
        <v>0.43834781694000002</v>
      </c>
      <c r="P51" s="61"/>
      <c r="Q51" s="21">
        <v>1.4764990567000001E-2</v>
      </c>
      <c r="R51" s="21">
        <v>0.15792640128000002</v>
      </c>
      <c r="S51" s="61"/>
      <c r="T51" s="64">
        <v>2303.8313852000001</v>
      </c>
      <c r="U51" s="66">
        <v>6.9199999999999991E-3</v>
      </c>
      <c r="V51" s="68"/>
      <c r="W51" s="64">
        <v>679111.18636000005</v>
      </c>
      <c r="X51" s="64">
        <v>541658.65134999994</v>
      </c>
      <c r="Y51" s="56">
        <v>1.2537622812216163</v>
      </c>
      <c r="Z51" s="68"/>
      <c r="AA51" s="57">
        <v>1.8</v>
      </c>
      <c r="AB51" s="23">
        <v>0.17213898629263627</v>
      </c>
      <c r="AC51" s="23" t="s">
        <v>171</v>
      </c>
      <c r="AD51" s="65">
        <v>44347</v>
      </c>
    </row>
    <row r="52" spans="1:30" s="5" customFormat="1" ht="15" customHeight="1" x14ac:dyDescent="0.35">
      <c r="A52" s="18"/>
      <c r="B52" s="20" t="s">
        <v>203</v>
      </c>
      <c r="C52" s="19" t="s">
        <v>249</v>
      </c>
      <c r="D52" s="19" t="s">
        <v>192</v>
      </c>
      <c r="E52" s="19" t="s">
        <v>250</v>
      </c>
      <c r="F52" s="19" t="s">
        <v>210</v>
      </c>
      <c r="G52" s="19" t="s">
        <v>207</v>
      </c>
      <c r="H52" s="21">
        <v>0.01</v>
      </c>
      <c r="I52" s="68"/>
      <c r="J52" s="22">
        <v>101.89</v>
      </c>
      <c r="K52" s="68"/>
      <c r="L52" s="23">
        <v>3.3430021975000002E-2</v>
      </c>
      <c r="M52" s="23">
        <v>9.7773214509000006E-2</v>
      </c>
      <c r="N52" s="23">
        <v>0.16172965904000003</v>
      </c>
      <c r="O52" s="23">
        <v>0.20062950839999999</v>
      </c>
      <c r="P52" s="61"/>
      <c r="Q52" s="21">
        <v>1.0041168792E-2</v>
      </c>
      <c r="R52" s="21">
        <v>9.3843843844000005E-2</v>
      </c>
      <c r="S52" s="61"/>
      <c r="T52" s="64">
        <v>4352.4629869999999</v>
      </c>
      <c r="U52" s="66">
        <v>6.7700000000000008E-3</v>
      </c>
      <c r="V52" s="68"/>
      <c r="W52" s="64">
        <v>669112.75078999996</v>
      </c>
      <c r="X52" s="64">
        <v>636538.86121</v>
      </c>
      <c r="Y52" s="56">
        <v>1.0511734499887093</v>
      </c>
      <c r="Z52" s="68"/>
      <c r="AA52" s="57">
        <v>1</v>
      </c>
      <c r="AB52" s="23">
        <v>0.1177740700755717</v>
      </c>
      <c r="AC52" s="23" t="s">
        <v>153</v>
      </c>
      <c r="AD52" s="65">
        <v>44347</v>
      </c>
    </row>
    <row r="53" spans="1:30" s="5" customFormat="1" ht="15" customHeight="1" x14ac:dyDescent="0.35">
      <c r="A53" s="18"/>
      <c r="B53" s="20" t="s">
        <v>175</v>
      </c>
      <c r="C53" s="19" t="s">
        <v>340</v>
      </c>
      <c r="D53" s="19" t="s">
        <v>192</v>
      </c>
      <c r="E53" s="19" t="s">
        <v>215</v>
      </c>
      <c r="F53" s="19" t="s">
        <v>209</v>
      </c>
      <c r="G53" s="19" t="s">
        <v>341</v>
      </c>
      <c r="H53" s="21">
        <v>6.9999999999999993E-3</v>
      </c>
      <c r="I53" s="68"/>
      <c r="J53" s="22">
        <v>119.72</v>
      </c>
      <c r="K53" s="68"/>
      <c r="L53" s="23">
        <v>-3.0491903343999999E-2</v>
      </c>
      <c r="M53" s="23">
        <v>-7.2083504010000002E-3</v>
      </c>
      <c r="N53" s="23">
        <v>-3.3007043819999998E-2</v>
      </c>
      <c r="O53" s="23">
        <v>5.9333152003000003E-3</v>
      </c>
      <c r="P53" s="61"/>
      <c r="Q53" s="21">
        <v>5.3472728165000006E-3</v>
      </c>
      <c r="R53" s="21">
        <v>4.6757221915000001E-2</v>
      </c>
      <c r="S53" s="61"/>
      <c r="T53" s="64">
        <v>1502.644824</v>
      </c>
      <c r="U53" s="66">
        <v>7.9699999999999997E-3</v>
      </c>
      <c r="V53" s="68"/>
      <c r="W53" s="64">
        <v>536283.80688000005</v>
      </c>
      <c r="X53" s="64">
        <v>459134.47274</v>
      </c>
      <c r="Y53" s="56">
        <v>1.168032109807813</v>
      </c>
      <c r="Z53" s="68"/>
      <c r="AA53" s="57">
        <v>0.67530708399999995</v>
      </c>
      <c r="AB53" s="23">
        <v>6.7688648580020036E-2</v>
      </c>
      <c r="AC53" s="23" t="s">
        <v>153</v>
      </c>
      <c r="AD53" s="65">
        <v>44334</v>
      </c>
    </row>
    <row r="54" spans="1:30" s="5" customFormat="1" ht="15" customHeight="1" x14ac:dyDescent="0.35">
      <c r="A54" s="18"/>
      <c r="B54" s="20" t="s">
        <v>80</v>
      </c>
      <c r="C54" s="19" t="s">
        <v>274</v>
      </c>
      <c r="D54" s="19" t="s">
        <v>226</v>
      </c>
      <c r="E54" s="19" t="s">
        <v>196</v>
      </c>
      <c r="F54" s="19" t="s">
        <v>221</v>
      </c>
      <c r="G54" s="19" t="s">
        <v>221</v>
      </c>
      <c r="H54" s="21">
        <v>6.0000000000000001E-3</v>
      </c>
      <c r="I54" s="68"/>
      <c r="J54" s="22">
        <v>820.05</v>
      </c>
      <c r="K54" s="68"/>
      <c r="L54" s="23">
        <v>1.5299059977999998E-3</v>
      </c>
      <c r="M54" s="23">
        <v>1.215944111E-2</v>
      </c>
      <c r="N54" s="23">
        <v>-1.4952847430000001E-2</v>
      </c>
      <c r="O54" s="23">
        <v>2.6934786400999999E-3</v>
      </c>
      <c r="P54" s="61"/>
      <c r="Q54" s="21">
        <v>2.6796589524999996E-3</v>
      </c>
      <c r="R54" s="21">
        <v>3.3986217331000004E-2</v>
      </c>
      <c r="S54" s="61"/>
      <c r="T54" s="64">
        <v>178.7647546</v>
      </c>
      <c r="U54" s="66" t="s">
        <v>412</v>
      </c>
      <c r="V54" s="68"/>
      <c r="W54" s="64">
        <v>499369.44750000001</v>
      </c>
      <c r="X54" s="64">
        <v>500734.11794000003</v>
      </c>
      <c r="Y54" s="56">
        <v>0.99727466056114922</v>
      </c>
      <c r="Z54" s="68"/>
      <c r="AA54" s="57">
        <v>2.2000000000000002</v>
      </c>
      <c r="AB54" s="23">
        <v>3.2193158953722337E-2</v>
      </c>
      <c r="AC54" s="23" t="s">
        <v>154</v>
      </c>
      <c r="AD54" s="65">
        <v>44347</v>
      </c>
    </row>
    <row r="55" spans="1:30" s="5" customFormat="1" ht="15" customHeight="1" x14ac:dyDescent="0.35">
      <c r="A55" s="18"/>
      <c r="B55" s="20" t="s">
        <v>86</v>
      </c>
      <c r="C55" s="19" t="s">
        <v>285</v>
      </c>
      <c r="D55" s="19" t="s">
        <v>226</v>
      </c>
      <c r="E55" s="19" t="s">
        <v>284</v>
      </c>
      <c r="F55" s="19" t="s">
        <v>221</v>
      </c>
      <c r="G55" s="19" t="s">
        <v>286</v>
      </c>
      <c r="H55" s="21">
        <v>8.3999999999999995E-3</v>
      </c>
      <c r="I55" s="68"/>
      <c r="J55" s="22">
        <v>94.3</v>
      </c>
      <c r="K55" s="68"/>
      <c r="L55" s="23">
        <v>-1.1328722674000001E-2</v>
      </c>
      <c r="M55" s="23">
        <v>-2.9715597038000002E-2</v>
      </c>
      <c r="N55" s="23">
        <v>-5.6332063902999996E-2</v>
      </c>
      <c r="O55" s="23">
        <v>-1.5251127913E-2</v>
      </c>
      <c r="P55" s="61"/>
      <c r="Q55" s="21">
        <v>6.2506511094999996E-3</v>
      </c>
      <c r="R55" s="21">
        <v>6.6317118167000005E-2</v>
      </c>
      <c r="S55" s="61"/>
      <c r="T55" s="64">
        <v>1072.3577915999999</v>
      </c>
      <c r="U55" s="66">
        <v>6.1399999999999996E-3</v>
      </c>
      <c r="V55" s="68"/>
      <c r="W55" s="64">
        <v>603053.21499999997</v>
      </c>
      <c r="X55" s="64">
        <v>641814.14232999994</v>
      </c>
      <c r="Y55" s="56">
        <v>0.93960724020619923</v>
      </c>
      <c r="Z55" s="68"/>
      <c r="AA55" s="57">
        <v>0.6</v>
      </c>
      <c r="AB55" s="23">
        <v>7.6352067868504764E-2</v>
      </c>
      <c r="AC55" s="23" t="s">
        <v>153</v>
      </c>
      <c r="AD55" s="65">
        <v>44347</v>
      </c>
    </row>
    <row r="56" spans="1:30" s="5" customFormat="1" ht="15" customHeight="1" x14ac:dyDescent="0.35">
      <c r="A56" s="18"/>
      <c r="B56" s="20" t="s">
        <v>381</v>
      </c>
      <c r="C56" s="19" t="s">
        <v>389</v>
      </c>
      <c r="D56" s="19" t="s">
        <v>192</v>
      </c>
      <c r="E56" s="19" t="s">
        <v>284</v>
      </c>
      <c r="F56" s="19" t="s">
        <v>210</v>
      </c>
      <c r="G56" s="19" t="s">
        <v>359</v>
      </c>
      <c r="H56" s="21">
        <v>7.3000000000000001E-3</v>
      </c>
      <c r="I56" s="68"/>
      <c r="J56" s="22">
        <v>85.41</v>
      </c>
      <c r="K56" s="68"/>
      <c r="L56" s="23">
        <v>-6.3372378115000003E-2</v>
      </c>
      <c r="M56" s="23">
        <v>-5.3829856469000001E-2</v>
      </c>
      <c r="N56" s="23">
        <v>-7.7342184107E-2</v>
      </c>
      <c r="O56" s="23" t="s">
        <v>412</v>
      </c>
      <c r="P56" s="61"/>
      <c r="Q56" s="21">
        <v>6.2111801241999994E-3</v>
      </c>
      <c r="R56" s="21" t="s">
        <v>412</v>
      </c>
      <c r="S56" s="61"/>
      <c r="T56" s="64">
        <v>1522.7609460000001</v>
      </c>
      <c r="U56" s="66">
        <v>4.4299999999999999E-3</v>
      </c>
      <c r="V56" s="68"/>
      <c r="W56" s="64">
        <v>426327.00435</v>
      </c>
      <c r="X56" s="64">
        <v>480384.51348000002</v>
      </c>
      <c r="Y56" s="56">
        <v>0.88747033342437132</v>
      </c>
      <c r="Z56" s="68"/>
      <c r="AA56" s="57">
        <v>0.56999999999999995</v>
      </c>
      <c r="AB56" s="23">
        <v>8.0084299262381461E-2</v>
      </c>
      <c r="AC56" s="23" t="s">
        <v>155</v>
      </c>
      <c r="AD56" s="65">
        <v>44347</v>
      </c>
    </row>
    <row r="57" spans="1:30" s="5" customFormat="1" ht="15" customHeight="1" x14ac:dyDescent="0.35">
      <c r="A57" s="18"/>
      <c r="B57" s="20" t="s">
        <v>382</v>
      </c>
      <c r="C57" s="19" t="s">
        <v>400</v>
      </c>
      <c r="D57" s="19" t="s">
        <v>192</v>
      </c>
      <c r="E57" s="19" t="s">
        <v>401</v>
      </c>
      <c r="F57" s="19" t="s">
        <v>208</v>
      </c>
      <c r="G57" s="19" t="s">
        <v>264</v>
      </c>
      <c r="H57" s="21">
        <v>0.01</v>
      </c>
      <c r="I57" s="68"/>
      <c r="J57" s="22">
        <v>105.42</v>
      </c>
      <c r="K57" s="68"/>
      <c r="L57" s="23">
        <v>-1.6457130444E-2</v>
      </c>
      <c r="M57" s="23">
        <v>5.4233850897000002E-3</v>
      </c>
      <c r="N57" s="23">
        <v>7.6206071200000003E-2</v>
      </c>
      <c r="O57" s="23">
        <v>0.12701422980999999</v>
      </c>
      <c r="P57" s="61"/>
      <c r="Q57" s="21">
        <v>6.4874884151999998E-3</v>
      </c>
      <c r="R57" s="21">
        <v>7.6425556680999998E-2</v>
      </c>
      <c r="S57" s="61"/>
      <c r="T57" s="64">
        <v>2893.4186064999999</v>
      </c>
      <c r="U57" s="66">
        <v>6.0899999999999999E-3</v>
      </c>
      <c r="V57" s="68"/>
      <c r="W57" s="64">
        <v>594729.24924000003</v>
      </c>
      <c r="X57" s="64">
        <v>598611.03891999996</v>
      </c>
      <c r="Y57" s="56">
        <v>0.99351533896367272</v>
      </c>
      <c r="Z57" s="68"/>
      <c r="AA57" s="57">
        <v>0.7</v>
      </c>
      <c r="AB57" s="23">
        <v>7.9681274900398391E-2</v>
      </c>
      <c r="AC57" s="23" t="s">
        <v>154</v>
      </c>
      <c r="AD57" s="65">
        <v>44347</v>
      </c>
    </row>
    <row r="58" spans="1:30" s="5" customFormat="1" ht="15" customHeight="1" x14ac:dyDescent="0.35">
      <c r="A58" s="18"/>
      <c r="B58" s="20" t="s">
        <v>178</v>
      </c>
      <c r="C58" s="19" t="s">
        <v>344</v>
      </c>
      <c r="D58" s="19" t="s">
        <v>192</v>
      </c>
      <c r="E58" s="19" t="s">
        <v>223</v>
      </c>
      <c r="F58" s="19" t="s">
        <v>345</v>
      </c>
      <c r="G58" s="19" t="s">
        <v>345</v>
      </c>
      <c r="H58" s="21">
        <v>5.0000000000000001E-3</v>
      </c>
      <c r="I58" s="68"/>
      <c r="J58" s="22">
        <v>99.3</v>
      </c>
      <c r="K58" s="68"/>
      <c r="L58" s="23">
        <v>6.4897846641999999E-3</v>
      </c>
      <c r="M58" s="23">
        <v>-7.6115542478999995E-3</v>
      </c>
      <c r="N58" s="23">
        <v>-0.10564081278</v>
      </c>
      <c r="O58" s="23">
        <v>-0.35016246355000002</v>
      </c>
      <c r="P58" s="61"/>
      <c r="Q58" s="21">
        <v>6.4444668210999999E-3</v>
      </c>
      <c r="R58" s="21">
        <v>4.0663265305999993E-2</v>
      </c>
      <c r="S58" s="61"/>
      <c r="T58" s="64">
        <v>623.88263254000003</v>
      </c>
      <c r="U58" s="66">
        <v>3.7799999999999999E-3</v>
      </c>
      <c r="V58" s="68"/>
      <c r="W58" s="64">
        <v>369300.47340000002</v>
      </c>
      <c r="X58" s="64">
        <v>408983.77354999998</v>
      </c>
      <c r="Y58" s="56">
        <v>0.90297096678054756</v>
      </c>
      <c r="Z58" s="68"/>
      <c r="AA58" s="57">
        <v>0.64</v>
      </c>
      <c r="AB58" s="23">
        <v>7.7341389728096677E-2</v>
      </c>
      <c r="AC58" s="23" t="s">
        <v>157</v>
      </c>
      <c r="AD58" s="65">
        <v>44347</v>
      </c>
    </row>
    <row r="59" spans="1:30" s="5" customFormat="1" ht="15" customHeight="1" x14ac:dyDescent="0.35">
      <c r="A59" s="18"/>
      <c r="B59" s="20" t="s">
        <v>201</v>
      </c>
      <c r="C59" s="19" t="s">
        <v>247</v>
      </c>
      <c r="D59" s="19" t="s">
        <v>192</v>
      </c>
      <c r="E59" s="19" t="s">
        <v>215</v>
      </c>
      <c r="F59" s="19" t="s">
        <v>209</v>
      </c>
      <c r="G59" s="19" t="s">
        <v>206</v>
      </c>
      <c r="H59" s="21">
        <v>7.4999999999999997E-3</v>
      </c>
      <c r="I59" s="68"/>
      <c r="J59" s="22">
        <v>52.65</v>
      </c>
      <c r="K59" s="68"/>
      <c r="L59" s="23">
        <v>9.0836949675999999E-3</v>
      </c>
      <c r="M59" s="23">
        <v>2.5818786653000001E-2</v>
      </c>
      <c r="N59" s="23">
        <v>3.7892473811999998E-2</v>
      </c>
      <c r="O59" s="23">
        <v>0.10085429637000001</v>
      </c>
      <c r="P59" s="61"/>
      <c r="Q59" s="21">
        <v>7.2312083730000001E-3</v>
      </c>
      <c r="R59" s="21">
        <v>5.2610815005999997E-2</v>
      </c>
      <c r="S59" s="61"/>
      <c r="T59" s="64">
        <v>1013.6225247</v>
      </c>
      <c r="U59" s="66">
        <v>2.7100000000000002E-3</v>
      </c>
      <c r="V59" s="68"/>
      <c r="W59" s="64">
        <v>265356</v>
      </c>
      <c r="X59" s="64">
        <v>294400.66009999998</v>
      </c>
      <c r="Y59" s="56">
        <v>0.9013430877154478</v>
      </c>
      <c r="Z59" s="68"/>
      <c r="AA59" s="57">
        <v>0.38</v>
      </c>
      <c r="AB59" s="23">
        <v>8.6609686609686626E-2</v>
      </c>
      <c r="AC59" s="23" t="s">
        <v>153</v>
      </c>
      <c r="AD59" s="65">
        <v>44348</v>
      </c>
    </row>
    <row r="60" spans="1:30" s="5" customFormat="1" ht="15" customHeight="1" x14ac:dyDescent="0.35">
      <c r="A60" s="18"/>
      <c r="B60" s="20" t="s">
        <v>91</v>
      </c>
      <c r="C60" s="19" t="s">
        <v>291</v>
      </c>
      <c r="D60" s="19" t="s">
        <v>226</v>
      </c>
      <c r="E60" s="19" t="s">
        <v>292</v>
      </c>
      <c r="F60" s="19" t="s">
        <v>209</v>
      </c>
      <c r="G60" s="19" t="s">
        <v>213</v>
      </c>
      <c r="H60" s="21">
        <v>3.0000000000000001E-3</v>
      </c>
      <c r="I60" s="68"/>
      <c r="J60" s="22">
        <v>110</v>
      </c>
      <c r="K60" s="68"/>
      <c r="L60" s="23">
        <v>5.7026114919000006E-3</v>
      </c>
      <c r="M60" s="23">
        <v>-1.2450702797E-3</v>
      </c>
      <c r="N60" s="23">
        <v>-4.9360210282000001E-2</v>
      </c>
      <c r="O60" s="23">
        <v>0.10548986502</v>
      </c>
      <c r="P60" s="61"/>
      <c r="Q60" s="21">
        <v>5.6702761091E-3</v>
      </c>
      <c r="R60" s="21">
        <v>6.4459316076000001E-2</v>
      </c>
      <c r="S60" s="61"/>
      <c r="T60" s="64">
        <v>402.52909095000001</v>
      </c>
      <c r="U60" s="66" t="s">
        <v>412</v>
      </c>
      <c r="V60" s="68"/>
      <c r="W60" s="64">
        <v>382141.1</v>
      </c>
      <c r="X60" s="64">
        <v>352396.19017000002</v>
      </c>
      <c r="Y60" s="56">
        <v>1.0844075806144517</v>
      </c>
      <c r="Z60" s="68"/>
      <c r="AA60" s="57">
        <v>0.62373037200000003</v>
      </c>
      <c r="AB60" s="23">
        <v>6.8043313309090914E-2</v>
      </c>
      <c r="AC60" s="23" t="s">
        <v>158</v>
      </c>
      <c r="AD60" s="65">
        <v>44334</v>
      </c>
    </row>
    <row r="61" spans="1:30" s="5" customFormat="1" ht="15" customHeight="1" x14ac:dyDescent="0.35">
      <c r="A61" s="18"/>
      <c r="B61" s="20" t="s">
        <v>186</v>
      </c>
      <c r="C61" s="19" t="s">
        <v>354</v>
      </c>
      <c r="D61" s="19" t="s">
        <v>192</v>
      </c>
      <c r="E61" s="19" t="s">
        <v>250</v>
      </c>
      <c r="F61" s="19" t="s">
        <v>209</v>
      </c>
      <c r="G61" s="19" t="s">
        <v>355</v>
      </c>
      <c r="H61" s="21">
        <v>0.01</v>
      </c>
      <c r="I61" s="68"/>
      <c r="J61" s="22">
        <v>88.8</v>
      </c>
      <c r="K61" s="68"/>
      <c r="L61" s="23">
        <v>-2.1055521219000003E-2</v>
      </c>
      <c r="M61" s="23">
        <v>-2.9592263433000001E-2</v>
      </c>
      <c r="N61" s="23">
        <v>6.4390355841000002E-2</v>
      </c>
      <c r="O61" s="23">
        <v>4.1862120626000004E-2</v>
      </c>
      <c r="P61" s="61"/>
      <c r="Q61" s="21">
        <v>5.4818550598000008E-3</v>
      </c>
      <c r="R61" s="21">
        <v>6.0554015624999999E-2</v>
      </c>
      <c r="S61" s="61"/>
      <c r="T61" s="64">
        <v>1033.4422459</v>
      </c>
      <c r="U61" s="66">
        <v>4.1199999999999995E-3</v>
      </c>
      <c r="V61" s="68"/>
      <c r="W61" s="64">
        <v>400169.56319999998</v>
      </c>
      <c r="X61" s="64">
        <v>436095.97289999999</v>
      </c>
      <c r="Y61" s="56">
        <v>0.9176181117631228</v>
      </c>
      <c r="Z61" s="68"/>
      <c r="AA61" s="57">
        <v>0.5</v>
      </c>
      <c r="AB61" s="23">
        <v>6.7567567567567571E-2</v>
      </c>
      <c r="AC61" s="23" t="s">
        <v>189</v>
      </c>
      <c r="AD61" s="65">
        <v>44358</v>
      </c>
    </row>
    <row r="62" spans="1:30" s="5" customFormat="1" ht="15" customHeight="1" x14ac:dyDescent="0.35">
      <c r="A62" s="18"/>
      <c r="B62" s="20" t="s">
        <v>107</v>
      </c>
      <c r="C62" s="19" t="s">
        <v>318</v>
      </c>
      <c r="D62" s="19" t="s">
        <v>192</v>
      </c>
      <c r="E62" s="19" t="s">
        <v>250</v>
      </c>
      <c r="F62" s="19" t="s">
        <v>311</v>
      </c>
      <c r="G62" s="19" t="s">
        <v>319</v>
      </c>
      <c r="H62" s="21">
        <v>0.01</v>
      </c>
      <c r="I62" s="68"/>
      <c r="J62" s="22">
        <v>113.93</v>
      </c>
      <c r="K62" s="68"/>
      <c r="L62" s="23">
        <v>-5.2631188191000003E-3</v>
      </c>
      <c r="M62" s="23">
        <v>6.4030412521000002E-2</v>
      </c>
      <c r="N62" s="23">
        <v>5.6267963577000001E-2</v>
      </c>
      <c r="O62" s="23">
        <v>0.21412290659</v>
      </c>
      <c r="P62" s="61"/>
      <c r="Q62" s="21">
        <v>1.3459747736E-2</v>
      </c>
      <c r="R62" s="21">
        <v>0.11445454545</v>
      </c>
      <c r="S62" s="61"/>
      <c r="T62" s="64">
        <v>1722.7205206000001</v>
      </c>
      <c r="U62" s="66">
        <v>7.2699999999999996E-3</v>
      </c>
      <c r="V62" s="68"/>
      <c r="W62" s="64">
        <v>501292</v>
      </c>
      <c r="X62" s="64">
        <v>468178.71247000003</v>
      </c>
      <c r="Y62" s="56">
        <v>1.0707278794358293</v>
      </c>
      <c r="Z62" s="68"/>
      <c r="AA62" s="57">
        <v>1.59</v>
      </c>
      <c r="AB62" s="23">
        <v>0.16747125427894322</v>
      </c>
      <c r="AC62" s="23" t="s">
        <v>154</v>
      </c>
      <c r="AD62" s="65">
        <v>44347</v>
      </c>
    </row>
    <row r="63" spans="1:30" s="5" customFormat="1" ht="15" customHeight="1" x14ac:dyDescent="0.35">
      <c r="A63" s="18"/>
      <c r="B63" s="20" t="s">
        <v>202</v>
      </c>
      <c r="C63" s="19" t="s">
        <v>248</v>
      </c>
      <c r="D63" s="19" t="s">
        <v>192</v>
      </c>
      <c r="E63" s="19" t="s">
        <v>212</v>
      </c>
      <c r="F63" s="19" t="s">
        <v>210</v>
      </c>
      <c r="G63" s="19" t="s">
        <v>207</v>
      </c>
      <c r="H63" s="21">
        <v>9.4999999999999998E-3</v>
      </c>
      <c r="I63" s="68"/>
      <c r="J63" s="22">
        <v>68.989999999999995</v>
      </c>
      <c r="K63" s="68"/>
      <c r="L63" s="23">
        <v>9.294551906500001E-2</v>
      </c>
      <c r="M63" s="23">
        <v>-2.1739764328E-2</v>
      </c>
      <c r="N63" s="23">
        <v>-0.11935273823999999</v>
      </c>
      <c r="O63" s="23">
        <v>-0.17187637742</v>
      </c>
      <c r="P63" s="61"/>
      <c r="Q63" s="21">
        <v>7.5471698112999997E-3</v>
      </c>
      <c r="R63" s="21">
        <v>7.7894736842000004E-2</v>
      </c>
      <c r="S63" s="61"/>
      <c r="T63" s="64">
        <v>1933.1829797</v>
      </c>
      <c r="U63" s="66">
        <v>5.0299999999999997E-3</v>
      </c>
      <c r="V63" s="68"/>
      <c r="W63" s="64">
        <v>504742.63728999998</v>
      </c>
      <c r="X63" s="64">
        <v>627324.28578999999</v>
      </c>
      <c r="Y63" s="56">
        <v>0.80459604182925759</v>
      </c>
      <c r="Z63" s="68"/>
      <c r="AA63" s="57">
        <v>0.48</v>
      </c>
      <c r="AB63" s="23">
        <v>8.3490360921872744E-2</v>
      </c>
      <c r="AC63" s="23" t="s">
        <v>153</v>
      </c>
      <c r="AD63" s="65">
        <v>44347</v>
      </c>
    </row>
    <row r="64" spans="1:30" s="5" customFormat="1" ht="15" customHeight="1" x14ac:dyDescent="0.35">
      <c r="A64" s="18"/>
      <c r="B64" s="20" t="s">
        <v>89</v>
      </c>
      <c r="C64" s="19" t="s">
        <v>289</v>
      </c>
      <c r="D64" s="19" t="s">
        <v>226</v>
      </c>
      <c r="E64" s="19" t="s">
        <v>284</v>
      </c>
      <c r="F64" s="19" t="s">
        <v>262</v>
      </c>
      <c r="G64" s="19" t="s">
        <v>262</v>
      </c>
      <c r="H64" s="21">
        <v>3.5999999999999999E-3</v>
      </c>
      <c r="I64" s="68"/>
      <c r="J64" s="22">
        <v>500.29</v>
      </c>
      <c r="K64" s="68"/>
      <c r="L64" s="23">
        <v>7.16620395E-3</v>
      </c>
      <c r="M64" s="23">
        <v>7.6965066600999995E-3</v>
      </c>
      <c r="N64" s="23">
        <v>-3.6170090570999999E-2</v>
      </c>
      <c r="O64" s="23">
        <v>8.8152068402000003E-2</v>
      </c>
      <c r="P64" s="61"/>
      <c r="Q64" s="21">
        <v>6.5997360106000002E-3</v>
      </c>
      <c r="R64" s="21">
        <v>6.5066394279999995E-2</v>
      </c>
      <c r="S64" s="61"/>
      <c r="T64" s="64">
        <v>420.83171413000002</v>
      </c>
      <c r="U64" s="66">
        <v>3.4999999999999996E-3</v>
      </c>
      <c r="V64" s="68"/>
      <c r="W64" s="64">
        <v>342698.65</v>
      </c>
      <c r="X64" s="64">
        <v>302833.97376000002</v>
      </c>
      <c r="Y64" s="56">
        <v>1.1316387185527383</v>
      </c>
      <c r="Z64" s="68"/>
      <c r="AA64" s="57">
        <v>3.3</v>
      </c>
      <c r="AB64" s="23">
        <v>7.9154090627436072E-2</v>
      </c>
      <c r="AC64" s="23" t="s">
        <v>163</v>
      </c>
      <c r="AD64" s="65">
        <v>44347</v>
      </c>
    </row>
    <row r="65" spans="1:30" s="5" customFormat="1" ht="15" customHeight="1" x14ac:dyDescent="0.35">
      <c r="A65" s="18"/>
      <c r="B65" s="20" t="s">
        <v>93</v>
      </c>
      <c r="C65" s="19" t="s">
        <v>294</v>
      </c>
      <c r="D65" s="19" t="s">
        <v>192</v>
      </c>
      <c r="E65" s="19" t="s">
        <v>223</v>
      </c>
      <c r="F65" s="19" t="s">
        <v>238</v>
      </c>
      <c r="G65" s="19" t="s">
        <v>239</v>
      </c>
      <c r="H65" s="21">
        <v>4.0000000000000001E-3</v>
      </c>
      <c r="I65" s="68"/>
      <c r="J65" s="22">
        <v>79</v>
      </c>
      <c r="K65" s="68"/>
      <c r="L65" s="23">
        <v>-4.1211209836999997E-3</v>
      </c>
      <c r="M65" s="23">
        <v>5.5622405995999998E-2</v>
      </c>
      <c r="N65" s="23">
        <v>2.3660334904000001E-2</v>
      </c>
      <c r="O65" s="23">
        <v>-9.8688326850999986E-2</v>
      </c>
      <c r="P65" s="61"/>
      <c r="Q65" s="21">
        <v>7.1339173967000001E-3</v>
      </c>
      <c r="R65" s="21">
        <v>6.8064482140999999E-2</v>
      </c>
      <c r="S65" s="61"/>
      <c r="T65" s="64">
        <v>1117.5822548000001</v>
      </c>
      <c r="U65" s="66">
        <v>3.63E-3</v>
      </c>
      <c r="V65" s="68"/>
      <c r="W65" s="64">
        <v>354893.75400000002</v>
      </c>
      <c r="X65" s="64">
        <v>371794.83558999997</v>
      </c>
      <c r="Y65" s="56">
        <v>0.95454191405542332</v>
      </c>
      <c r="Z65" s="68"/>
      <c r="AA65" s="57">
        <v>0.56999999999999995</v>
      </c>
      <c r="AB65" s="23">
        <v>8.6582278481012659E-2</v>
      </c>
      <c r="AC65" s="23" t="s">
        <v>153</v>
      </c>
      <c r="AD65" s="65">
        <v>44347</v>
      </c>
    </row>
    <row r="66" spans="1:30" s="5" customFormat="1" ht="15" customHeight="1" x14ac:dyDescent="0.35">
      <c r="A66" s="18"/>
      <c r="B66" s="20" t="s">
        <v>190</v>
      </c>
      <c r="C66" s="19" t="s">
        <v>245</v>
      </c>
      <c r="D66" s="19" t="s">
        <v>226</v>
      </c>
      <c r="E66" s="19" t="s">
        <v>212</v>
      </c>
      <c r="F66" s="19" t="s">
        <v>219</v>
      </c>
      <c r="G66" s="19" t="s">
        <v>219</v>
      </c>
      <c r="H66" s="21">
        <v>6.3E-3</v>
      </c>
      <c r="I66" s="68"/>
      <c r="J66" s="22">
        <v>220.2</v>
      </c>
      <c r="K66" s="68"/>
      <c r="L66" s="23">
        <v>2.3425221671999997E-2</v>
      </c>
      <c r="M66" s="23">
        <v>3.8247920328999999E-2</v>
      </c>
      <c r="N66" s="23">
        <v>9.5647649960000011E-3</v>
      </c>
      <c r="O66" s="23">
        <v>0.13463849263</v>
      </c>
      <c r="P66" s="61"/>
      <c r="Q66" s="21">
        <v>5.4089038878999997E-3</v>
      </c>
      <c r="R66" s="21">
        <v>5.7323600973000002E-2</v>
      </c>
      <c r="S66" s="61"/>
      <c r="T66" s="64">
        <v>297.08825302000002</v>
      </c>
      <c r="U66" s="66">
        <v>4.0799999999999994E-3</v>
      </c>
      <c r="V66" s="68"/>
      <c r="W66" s="64">
        <v>386023.15139999997</v>
      </c>
      <c r="X66" s="64">
        <v>423466.78276999999</v>
      </c>
      <c r="Y66" s="56">
        <v>0.91157835066762016</v>
      </c>
      <c r="Z66" s="68"/>
      <c r="AA66" s="57">
        <v>1.17</v>
      </c>
      <c r="AB66" s="23">
        <v>6.3760217983651224E-2</v>
      </c>
      <c r="AC66" s="23" t="s">
        <v>153</v>
      </c>
      <c r="AD66" s="65">
        <v>44347</v>
      </c>
    </row>
    <row r="67" spans="1:30" s="5" customFormat="1" ht="15" customHeight="1" x14ac:dyDescent="0.35">
      <c r="A67" s="18"/>
      <c r="B67" s="20" t="s">
        <v>380</v>
      </c>
      <c r="C67" s="19" t="s">
        <v>405</v>
      </c>
      <c r="D67" s="19" t="s">
        <v>192</v>
      </c>
      <c r="E67" s="19" t="s">
        <v>250</v>
      </c>
      <c r="F67" s="19" t="s">
        <v>208</v>
      </c>
      <c r="G67" s="19" t="s">
        <v>388</v>
      </c>
      <c r="H67" s="21">
        <v>8.9999999999999993E-3</v>
      </c>
      <c r="I67" s="68"/>
      <c r="J67" s="22">
        <v>104.4</v>
      </c>
      <c r="K67" s="68"/>
      <c r="L67" s="23">
        <v>1.0891359401E-2</v>
      </c>
      <c r="M67" s="23">
        <v>8.0196774434000004E-5</v>
      </c>
      <c r="N67" s="23">
        <v>8.6716907003999991E-2</v>
      </c>
      <c r="O67" s="23">
        <v>0.28366929127000001</v>
      </c>
      <c r="P67" s="61"/>
      <c r="Q67" s="21">
        <v>9.5447169991000006E-3</v>
      </c>
      <c r="R67" s="21">
        <v>0.13268573868</v>
      </c>
      <c r="S67" s="61"/>
      <c r="T67" s="64">
        <v>3688.1708451999998</v>
      </c>
      <c r="U67" s="66">
        <v>9.8999999999999991E-3</v>
      </c>
      <c r="V67" s="68"/>
      <c r="W67" s="64">
        <v>621903.07440000004</v>
      </c>
      <c r="X67" s="64">
        <v>597925.06454000005</v>
      </c>
      <c r="Y67" s="56">
        <v>1.0401020316457998</v>
      </c>
      <c r="Z67" s="68"/>
      <c r="AA67" s="57">
        <v>1</v>
      </c>
      <c r="AB67" s="23">
        <v>0.11494252873563218</v>
      </c>
      <c r="AC67" s="23" t="s">
        <v>154</v>
      </c>
      <c r="AD67" s="65">
        <v>44356</v>
      </c>
    </row>
    <row r="68" spans="1:30" s="5" customFormat="1" ht="15" customHeight="1" x14ac:dyDescent="0.35">
      <c r="A68" s="18"/>
      <c r="B68" s="20" t="s">
        <v>174</v>
      </c>
      <c r="C68" s="19" t="s">
        <v>360</v>
      </c>
      <c r="D68" s="19" t="s">
        <v>192</v>
      </c>
      <c r="E68" s="19" t="s">
        <v>215</v>
      </c>
      <c r="F68" s="19" t="s">
        <v>343</v>
      </c>
      <c r="G68" s="19" t="s">
        <v>361</v>
      </c>
      <c r="H68" s="21">
        <v>0.02</v>
      </c>
      <c r="I68" s="68"/>
      <c r="J68" s="22">
        <v>112.44</v>
      </c>
      <c r="K68" s="68"/>
      <c r="L68" s="23">
        <v>-1.4471824579999999E-2</v>
      </c>
      <c r="M68" s="23">
        <v>-3.6677628601999995E-2</v>
      </c>
      <c r="N68" s="23">
        <v>-0.11058936748000001</v>
      </c>
      <c r="O68" s="23">
        <v>5.3032992130999997E-2</v>
      </c>
      <c r="P68" s="61"/>
      <c r="Q68" s="21">
        <v>7.9130434783000001E-3</v>
      </c>
      <c r="R68" s="21">
        <v>9.5561775289999998E-2</v>
      </c>
      <c r="S68" s="61"/>
      <c r="T68" s="64">
        <v>972.42288080000003</v>
      </c>
      <c r="U68" s="66">
        <v>4.7699999999999999E-3</v>
      </c>
      <c r="V68" s="68"/>
      <c r="W68" s="64">
        <v>446806.31364000001</v>
      </c>
      <c r="X68" s="64">
        <v>470741.47782999999</v>
      </c>
      <c r="Y68" s="56">
        <v>0.9491543334988557</v>
      </c>
      <c r="Z68" s="68"/>
      <c r="AA68" s="57">
        <v>0.91</v>
      </c>
      <c r="AB68" s="23">
        <v>9.7118463180362866E-2</v>
      </c>
      <c r="AC68" s="23" t="s">
        <v>153</v>
      </c>
      <c r="AD68" s="65">
        <v>44012</v>
      </c>
    </row>
    <row r="69" spans="1:30" s="5" customFormat="1" ht="15" customHeight="1" x14ac:dyDescent="0.35">
      <c r="A69" s="18"/>
      <c r="B69" s="20" t="s">
        <v>96</v>
      </c>
      <c r="C69" s="19" t="s">
        <v>299</v>
      </c>
      <c r="D69" s="19" t="s">
        <v>226</v>
      </c>
      <c r="E69" s="19" t="s">
        <v>300</v>
      </c>
      <c r="F69" s="19" t="s">
        <v>209</v>
      </c>
      <c r="G69" s="19" t="s">
        <v>213</v>
      </c>
      <c r="H69" s="21">
        <v>0.02</v>
      </c>
      <c r="I69" s="68"/>
      <c r="J69" s="22">
        <v>244.75</v>
      </c>
      <c r="K69" s="68"/>
      <c r="L69" s="23">
        <v>1.0366386747E-2</v>
      </c>
      <c r="M69" s="23">
        <v>-8.5452073395999986E-2</v>
      </c>
      <c r="N69" s="23">
        <v>-0.10650721246</v>
      </c>
      <c r="O69" s="23">
        <v>2.1701984436999999E-2</v>
      </c>
      <c r="P69" s="61"/>
      <c r="Q69" s="21">
        <v>7.3952805451000005E-3</v>
      </c>
      <c r="R69" s="21">
        <v>9.7296083224000005E-2</v>
      </c>
      <c r="S69" s="61"/>
      <c r="T69" s="64">
        <v>267.01274491999999</v>
      </c>
      <c r="U69" s="66" t="s">
        <v>412</v>
      </c>
      <c r="V69" s="68"/>
      <c r="W69" s="64">
        <v>280189.8</v>
      </c>
      <c r="X69" s="64">
        <v>243923.22696999999</v>
      </c>
      <c r="Y69" s="56">
        <v>1.1486802773171758</v>
      </c>
      <c r="Z69" s="68"/>
      <c r="AA69" s="57">
        <v>1.804448453</v>
      </c>
      <c r="AB69" s="23">
        <v>8.8471425683350355E-2</v>
      </c>
      <c r="AC69" s="23" t="s">
        <v>155</v>
      </c>
      <c r="AD69" s="65">
        <v>44347</v>
      </c>
    </row>
    <row r="70" spans="1:30" s="5" customFormat="1" ht="15" customHeight="1" x14ac:dyDescent="0.35">
      <c r="A70" s="18"/>
      <c r="B70" s="20" t="s">
        <v>379</v>
      </c>
      <c r="C70" s="19" t="s">
        <v>385</v>
      </c>
      <c r="D70" s="19" t="s">
        <v>192</v>
      </c>
      <c r="E70" s="19" t="s">
        <v>212</v>
      </c>
      <c r="F70" s="19" t="s">
        <v>208</v>
      </c>
      <c r="G70" s="19" t="s">
        <v>386</v>
      </c>
      <c r="H70" s="21">
        <v>0.01</v>
      </c>
      <c r="I70" s="68"/>
      <c r="J70" s="22">
        <v>78.569999999999993</v>
      </c>
      <c r="K70" s="68"/>
      <c r="L70" s="23">
        <v>-2.2052293645000002E-2</v>
      </c>
      <c r="M70" s="23">
        <v>-1.9861614388E-2</v>
      </c>
      <c r="N70" s="23">
        <v>-0.11553257654999999</v>
      </c>
      <c r="O70" s="23">
        <v>-8.3458925628000002E-2</v>
      </c>
      <c r="P70" s="61"/>
      <c r="Q70" s="21">
        <v>5.5693069307000001E-3</v>
      </c>
      <c r="R70" s="21">
        <v>6.3469521520999994E-2</v>
      </c>
      <c r="S70" s="61"/>
      <c r="T70" s="64">
        <v>434.54644000000002</v>
      </c>
      <c r="U70" s="66">
        <v>3.3700000000000002E-3</v>
      </c>
      <c r="V70" s="68"/>
      <c r="W70" s="64">
        <v>331719.94718999998</v>
      </c>
      <c r="X70" s="64">
        <v>398937.74449999997</v>
      </c>
      <c r="Y70" s="56">
        <v>0.8315080529814346</v>
      </c>
      <c r="Z70" s="68"/>
      <c r="AA70" s="57">
        <v>0.45</v>
      </c>
      <c r="AB70" s="23">
        <v>6.8728522336769765E-2</v>
      </c>
      <c r="AC70" s="23" t="s">
        <v>154</v>
      </c>
      <c r="AD70" s="65">
        <v>44347</v>
      </c>
    </row>
    <row r="71" spans="1:30" s="5" customFormat="1" ht="15" customHeight="1" x14ac:dyDescent="0.35">
      <c r="A71" s="18"/>
      <c r="B71" s="20" t="s">
        <v>384</v>
      </c>
      <c r="C71" s="19" t="s">
        <v>402</v>
      </c>
      <c r="D71" s="19" t="s">
        <v>192</v>
      </c>
      <c r="E71" s="19" t="s">
        <v>223</v>
      </c>
      <c r="F71" s="19" t="s">
        <v>210</v>
      </c>
      <c r="G71" s="19" t="s">
        <v>207</v>
      </c>
      <c r="H71" s="21">
        <v>0.01</v>
      </c>
      <c r="I71" s="68"/>
      <c r="J71" s="22">
        <v>97.34</v>
      </c>
      <c r="K71" s="68"/>
      <c r="L71" s="23">
        <v>5.7356824017999993E-3</v>
      </c>
      <c r="M71" s="23">
        <v>3.8221893397000002E-2</v>
      </c>
      <c r="N71" s="23">
        <v>4.9689994574000002E-2</v>
      </c>
      <c r="O71" s="23">
        <v>0.11260837111000001</v>
      </c>
      <c r="P71" s="61"/>
      <c r="Q71" s="21">
        <v>8.9093701996999994E-3</v>
      </c>
      <c r="R71" s="21">
        <v>9.2592592592999998E-2</v>
      </c>
      <c r="S71" s="61"/>
      <c r="T71" s="64">
        <v>1601.3012868000001</v>
      </c>
      <c r="U71" s="66">
        <v>4.2899999999999995E-3</v>
      </c>
      <c r="V71" s="68"/>
      <c r="W71" s="64">
        <v>421503.03075999999</v>
      </c>
      <c r="X71" s="64">
        <v>414931.22493000003</v>
      </c>
      <c r="Y71" s="56">
        <v>1.0158383014705838</v>
      </c>
      <c r="Z71" s="68"/>
      <c r="AA71" s="57">
        <v>0.87</v>
      </c>
      <c r="AB71" s="23">
        <v>0.10725292788165193</v>
      </c>
      <c r="AC71" s="23" t="s">
        <v>154</v>
      </c>
      <c r="AD71" s="65">
        <v>44347</v>
      </c>
    </row>
    <row r="72" spans="1:30" s="5" customFormat="1" ht="15" customHeight="1" x14ac:dyDescent="0.35">
      <c r="A72" s="18"/>
      <c r="B72" s="20" t="s">
        <v>101</v>
      </c>
      <c r="C72" s="19" t="s">
        <v>307</v>
      </c>
      <c r="D72" s="19" t="s">
        <v>192</v>
      </c>
      <c r="E72" s="19" t="s">
        <v>250</v>
      </c>
      <c r="F72" s="19" t="s">
        <v>209</v>
      </c>
      <c r="G72" s="19" t="s">
        <v>213</v>
      </c>
      <c r="H72" s="21">
        <v>4.5000000000000005E-3</v>
      </c>
      <c r="I72" s="68"/>
      <c r="J72" s="22">
        <v>92</v>
      </c>
      <c r="K72" s="68"/>
      <c r="L72" s="23">
        <v>-1.4211086662000001E-2</v>
      </c>
      <c r="M72" s="23">
        <v>2.3535259116999999E-2</v>
      </c>
      <c r="N72" s="23">
        <v>2.0967642419999998E-2</v>
      </c>
      <c r="O72" s="23">
        <v>-4.4785622912E-2</v>
      </c>
      <c r="P72" s="61"/>
      <c r="Q72" s="21">
        <v>7.6579451181000005E-3</v>
      </c>
      <c r="R72" s="21">
        <v>7.9010190317000004E-2</v>
      </c>
      <c r="S72" s="61"/>
      <c r="T72" s="64">
        <v>574.69743174999996</v>
      </c>
      <c r="U72" s="66" t="s">
        <v>412</v>
      </c>
      <c r="V72" s="68"/>
      <c r="W72" s="64">
        <v>561522.82799999998</v>
      </c>
      <c r="X72" s="64">
        <v>564889.74661999999</v>
      </c>
      <c r="Y72" s="56">
        <v>0.99403968891248984</v>
      </c>
      <c r="Z72" s="68"/>
      <c r="AA72" s="57">
        <v>0.72</v>
      </c>
      <c r="AB72" s="23">
        <v>9.3913043478260877E-2</v>
      </c>
      <c r="AC72" s="23" t="s">
        <v>153</v>
      </c>
      <c r="AD72" s="65">
        <v>44355</v>
      </c>
    </row>
    <row r="73" spans="1:30" s="5" customFormat="1" ht="15" customHeight="1" x14ac:dyDescent="0.35">
      <c r="A73" s="18"/>
      <c r="B73" s="20" t="s">
        <v>188</v>
      </c>
      <c r="C73" s="19" t="s">
        <v>357</v>
      </c>
      <c r="D73" s="19" t="s">
        <v>192</v>
      </c>
      <c r="E73" s="19" t="s">
        <v>212</v>
      </c>
      <c r="F73" s="19" t="s">
        <v>358</v>
      </c>
      <c r="G73" s="19" t="s">
        <v>359</v>
      </c>
      <c r="H73" s="21">
        <v>1.175E-2</v>
      </c>
      <c r="I73" s="68"/>
      <c r="J73" s="22">
        <v>67.92</v>
      </c>
      <c r="K73" s="68"/>
      <c r="L73" s="23">
        <v>-4.7786878440000003E-3</v>
      </c>
      <c r="M73" s="23">
        <v>-1.8520838673000001E-2</v>
      </c>
      <c r="N73" s="23">
        <v>-1.9456892220000001E-2</v>
      </c>
      <c r="O73" s="23">
        <v>-7.8654992234999999E-2</v>
      </c>
      <c r="P73" s="61"/>
      <c r="Q73" s="21">
        <v>4.6667638908999996E-3</v>
      </c>
      <c r="R73" s="21">
        <v>3.8424229359999999E-2</v>
      </c>
      <c r="S73" s="61"/>
      <c r="T73" s="64">
        <v>848.58215729999995</v>
      </c>
      <c r="U73" s="66">
        <v>2.4199999999999998E-3</v>
      </c>
      <c r="V73" s="68"/>
      <c r="W73" s="64">
        <v>236187.31727999999</v>
      </c>
      <c r="X73" s="64">
        <v>299994.98641999997</v>
      </c>
      <c r="Y73" s="56">
        <v>0.78730421497555381</v>
      </c>
      <c r="Z73" s="68"/>
      <c r="AA73" s="57">
        <v>0.32</v>
      </c>
      <c r="AB73" s="23">
        <v>5.6537102473498232E-2</v>
      </c>
      <c r="AC73" s="23" t="s">
        <v>0</v>
      </c>
      <c r="AD73" s="65">
        <v>44012</v>
      </c>
    </row>
    <row r="74" spans="1:30" s="5" customFormat="1" ht="15" customHeight="1" x14ac:dyDescent="0.35">
      <c r="A74" s="18"/>
      <c r="B74" s="20" t="s">
        <v>59</v>
      </c>
      <c r="C74" s="19" t="s">
        <v>233</v>
      </c>
      <c r="D74" s="19" t="s">
        <v>226</v>
      </c>
      <c r="E74" s="19" t="s">
        <v>212</v>
      </c>
      <c r="F74" s="19" t="s">
        <v>224</v>
      </c>
      <c r="G74" s="19" t="s">
        <v>224</v>
      </c>
      <c r="H74" s="21">
        <v>2.907117592906633E-4</v>
      </c>
      <c r="I74" s="68"/>
      <c r="J74" s="22">
        <v>2600</v>
      </c>
      <c r="K74" s="68"/>
      <c r="L74" s="23">
        <v>1.8865591102E-2</v>
      </c>
      <c r="M74" s="23">
        <v>0.19262828830000001</v>
      </c>
      <c r="N74" s="23">
        <v>0.35092180941000001</v>
      </c>
      <c r="O74" s="23">
        <v>0.14036448869999998</v>
      </c>
      <c r="P74" s="61"/>
      <c r="Q74" s="21">
        <v>1.1045912236999999E-2</v>
      </c>
      <c r="R74" s="21">
        <v>0.11955663279999999</v>
      </c>
      <c r="S74" s="61"/>
      <c r="T74" s="64">
        <v>416.67413016</v>
      </c>
      <c r="U74" s="66">
        <v>3.4399999999999999E-3</v>
      </c>
      <c r="V74" s="68"/>
      <c r="W74" s="64">
        <v>338000</v>
      </c>
      <c r="X74" s="64">
        <v>327816.88202000002</v>
      </c>
      <c r="Y74" s="56">
        <v>1.0310634336988744</v>
      </c>
      <c r="Z74" s="68"/>
      <c r="AA74" s="57">
        <v>28.5</v>
      </c>
      <c r="AB74" s="23">
        <v>0.13153846153846155</v>
      </c>
      <c r="AC74" s="23" t="s">
        <v>154</v>
      </c>
      <c r="AD74" s="65">
        <v>44347</v>
      </c>
    </row>
    <row r="75" spans="1:30" s="5" customFormat="1" ht="15" customHeight="1" x14ac:dyDescent="0.35">
      <c r="A75" s="18"/>
      <c r="B75" s="20" t="s">
        <v>145</v>
      </c>
      <c r="C75" s="19" t="s">
        <v>320</v>
      </c>
      <c r="D75" s="19" t="s">
        <v>192</v>
      </c>
      <c r="E75" s="19" t="s">
        <v>250</v>
      </c>
      <c r="F75" s="19" t="s">
        <v>321</v>
      </c>
      <c r="G75" s="19" t="s">
        <v>322</v>
      </c>
      <c r="H75" s="21">
        <v>1.15E-2</v>
      </c>
      <c r="I75" s="68"/>
      <c r="J75" s="22">
        <v>100.45</v>
      </c>
      <c r="K75" s="68"/>
      <c r="L75" s="23">
        <v>-1.6686292363999999E-2</v>
      </c>
      <c r="M75" s="23">
        <v>-3.2462361567000005E-2</v>
      </c>
      <c r="N75" s="23">
        <v>6.0965463854000001E-4</v>
      </c>
      <c r="O75" s="23">
        <v>3.1604415330000003E-2</v>
      </c>
      <c r="P75" s="61"/>
      <c r="Q75" s="21">
        <v>6.3223421846000001E-3</v>
      </c>
      <c r="R75" s="21">
        <v>7.2764876266999998E-2</v>
      </c>
      <c r="S75" s="61"/>
      <c r="T75" s="64">
        <v>848.96218952000004</v>
      </c>
      <c r="U75" s="66">
        <v>3.3400000000000001E-3</v>
      </c>
      <c r="V75" s="68"/>
      <c r="W75" s="64">
        <v>326701.97279999999</v>
      </c>
      <c r="X75" s="64">
        <v>335047.57705999998</v>
      </c>
      <c r="Y75" s="56">
        <v>0.97509128603993611</v>
      </c>
      <c r="Z75" s="68"/>
      <c r="AA75" s="57">
        <v>0.65</v>
      </c>
      <c r="AB75" s="23">
        <v>7.7650572424091596E-2</v>
      </c>
      <c r="AC75" s="23" t="s">
        <v>153</v>
      </c>
      <c r="AD75" s="65">
        <v>44347</v>
      </c>
    </row>
    <row r="76" spans="1:30" s="5" customFormat="1" ht="15" customHeight="1" x14ac:dyDescent="0.35">
      <c r="A76" s="18"/>
      <c r="B76" s="20" t="s">
        <v>72</v>
      </c>
      <c r="C76" s="19" t="s">
        <v>261</v>
      </c>
      <c r="D76" s="19" t="s">
        <v>226</v>
      </c>
      <c r="E76" s="19" t="s">
        <v>212</v>
      </c>
      <c r="F76" s="19" t="s">
        <v>262</v>
      </c>
      <c r="G76" s="19" t="s">
        <v>262</v>
      </c>
      <c r="H76" s="21">
        <v>1.4999999999999999E-2</v>
      </c>
      <c r="I76" s="68"/>
      <c r="J76" s="22">
        <v>250</v>
      </c>
      <c r="K76" s="68"/>
      <c r="L76" s="23">
        <v>-3.2933061389999997E-2</v>
      </c>
      <c r="M76" s="23">
        <v>-5.1284770605000002E-2</v>
      </c>
      <c r="N76" s="23">
        <v>-0.22134920008999998</v>
      </c>
      <c r="O76" s="23">
        <v>-0.19330589469000001</v>
      </c>
      <c r="P76" s="61"/>
      <c r="Q76" s="21">
        <v>4.6208941430000003E-3</v>
      </c>
      <c r="R76" s="21">
        <v>5.8121212121E-2</v>
      </c>
      <c r="S76" s="61"/>
      <c r="T76" s="64">
        <v>43.183085396999999</v>
      </c>
      <c r="U76" s="66" t="s">
        <v>412</v>
      </c>
      <c r="V76" s="68"/>
      <c r="W76" s="64">
        <v>187500</v>
      </c>
      <c r="X76" s="64">
        <v>336149.32790999999</v>
      </c>
      <c r="Y76" s="56">
        <v>0.55778781759218898</v>
      </c>
      <c r="Z76" s="68"/>
      <c r="AA76" s="57">
        <v>1.2</v>
      </c>
      <c r="AB76" s="23">
        <v>5.7599999999999991E-2</v>
      </c>
      <c r="AC76" s="23" t="s">
        <v>153</v>
      </c>
      <c r="AD76" s="65">
        <v>44347</v>
      </c>
    </row>
    <row r="77" spans="1:30" s="5" customFormat="1" ht="15" customHeight="1" x14ac:dyDescent="0.35">
      <c r="A77" s="18"/>
      <c r="B77" s="20" t="s">
        <v>66</v>
      </c>
      <c r="C77" s="19" t="s">
        <v>254</v>
      </c>
      <c r="D77" s="19" t="s">
        <v>226</v>
      </c>
      <c r="E77" s="19" t="s">
        <v>227</v>
      </c>
      <c r="F77" s="19" t="s">
        <v>228</v>
      </c>
      <c r="G77" s="19" t="s">
        <v>228</v>
      </c>
      <c r="H77" s="21">
        <v>6.0000000000000001E-3</v>
      </c>
      <c r="I77" s="68"/>
      <c r="J77" s="22">
        <v>114.5</v>
      </c>
      <c r="K77" s="68"/>
      <c r="L77" s="23">
        <v>-1.4094283733999999E-2</v>
      </c>
      <c r="M77" s="23">
        <v>-2.7674352658000001E-2</v>
      </c>
      <c r="N77" s="23">
        <v>-0.14228434887999999</v>
      </c>
      <c r="O77" s="23">
        <v>-0.17149214540999999</v>
      </c>
      <c r="P77" s="61"/>
      <c r="Q77" s="21">
        <v>7.4352619433999999E-3</v>
      </c>
      <c r="R77" s="21">
        <v>7.3901252498000003E-2</v>
      </c>
      <c r="S77" s="61"/>
      <c r="T77" s="64">
        <v>183.83837444</v>
      </c>
      <c r="U77" s="66" t="s">
        <v>412</v>
      </c>
      <c r="V77" s="68"/>
      <c r="W77" s="64">
        <v>182055</v>
      </c>
      <c r="X77" s="64">
        <v>179216.42168</v>
      </c>
      <c r="Y77" s="56">
        <v>1.0158388293516341</v>
      </c>
      <c r="Z77" s="68"/>
      <c r="AA77" s="57">
        <v>0.87</v>
      </c>
      <c r="AB77" s="23">
        <v>9.1179039301310036E-2</v>
      </c>
      <c r="AC77" s="23" t="s">
        <v>153</v>
      </c>
      <c r="AD77" s="65">
        <v>44347</v>
      </c>
    </row>
    <row r="78" spans="1:30" s="5" customFormat="1" ht="15" customHeight="1" x14ac:dyDescent="0.35">
      <c r="A78" s="18"/>
      <c r="B78" s="20" t="s">
        <v>54</v>
      </c>
      <c r="C78" s="19" t="s">
        <v>222</v>
      </c>
      <c r="D78" s="19" t="s">
        <v>192</v>
      </c>
      <c r="E78" s="19" t="s">
        <v>223</v>
      </c>
      <c r="F78" s="19" t="s">
        <v>224</v>
      </c>
      <c r="G78" s="19" t="s">
        <v>221</v>
      </c>
      <c r="H78" s="21">
        <v>1.2E-2</v>
      </c>
      <c r="I78" s="68"/>
      <c r="J78" s="22">
        <v>90.22</v>
      </c>
      <c r="K78" s="68"/>
      <c r="L78" s="23">
        <v>-2.9323783447000001E-3</v>
      </c>
      <c r="M78" s="23">
        <v>-5.8039167046999997E-2</v>
      </c>
      <c r="N78" s="23">
        <v>-0.31780345291000001</v>
      </c>
      <c r="O78" s="23">
        <v>-0.35058032789000004</v>
      </c>
      <c r="P78" s="61"/>
      <c r="Q78" s="21">
        <v>5.9340659341000001E-3</v>
      </c>
      <c r="R78" s="21">
        <v>6.2778523490000002E-2</v>
      </c>
      <c r="S78" s="61"/>
      <c r="T78" s="64">
        <v>49.927847618999998</v>
      </c>
      <c r="U78" s="66" t="s">
        <v>412</v>
      </c>
      <c r="V78" s="68"/>
      <c r="W78" s="64">
        <v>142165.06719999999</v>
      </c>
      <c r="X78" s="64">
        <v>146719.61830999999</v>
      </c>
      <c r="Y78" s="56">
        <v>0.96895744984575405</v>
      </c>
      <c r="Z78" s="68"/>
      <c r="AA78" s="57">
        <v>0.54</v>
      </c>
      <c r="AB78" s="23">
        <v>7.1824429173132351E-2</v>
      </c>
      <c r="AC78" s="23" t="s">
        <v>156</v>
      </c>
      <c r="AD78" s="65">
        <v>44348</v>
      </c>
    </row>
    <row r="79" spans="1:30" s="5" customFormat="1" ht="15" customHeight="1" x14ac:dyDescent="0.35">
      <c r="A79" s="18"/>
      <c r="B79" s="20" t="s">
        <v>84</v>
      </c>
      <c r="C79" s="19" t="s">
        <v>281</v>
      </c>
      <c r="D79" s="19" t="s">
        <v>226</v>
      </c>
      <c r="E79" s="19" t="s">
        <v>215</v>
      </c>
      <c r="F79" s="19" t="s">
        <v>282</v>
      </c>
      <c r="G79" s="19" t="s">
        <v>282</v>
      </c>
      <c r="H79" s="21">
        <v>1.1000000000000001E-3</v>
      </c>
      <c r="I79" s="68"/>
      <c r="J79" s="22">
        <v>137.12</v>
      </c>
      <c r="K79" s="68"/>
      <c r="L79" s="23">
        <v>-6.4528528878999999E-2</v>
      </c>
      <c r="M79" s="23">
        <v>1.0478670396000001E-2</v>
      </c>
      <c r="N79" s="23">
        <v>-6.7106478070000003E-2</v>
      </c>
      <c r="O79" s="23">
        <v>-0.18022683368</v>
      </c>
      <c r="P79" s="61"/>
      <c r="Q79" s="21">
        <v>2.7210884353999999E-3</v>
      </c>
      <c r="R79" s="21">
        <v>2.8497109826999999E-2</v>
      </c>
      <c r="S79" s="61"/>
      <c r="T79" s="64">
        <v>228.08907413</v>
      </c>
      <c r="U79" s="66">
        <v>1.9300000000000001E-3</v>
      </c>
      <c r="V79" s="68"/>
      <c r="W79" s="64">
        <v>189317.47039999999</v>
      </c>
      <c r="X79" s="64">
        <v>214724.79774000001</v>
      </c>
      <c r="Y79" s="56">
        <v>0.88167492712805096</v>
      </c>
      <c r="Z79" s="68"/>
      <c r="AA79" s="57">
        <v>0.4</v>
      </c>
      <c r="AB79" s="23">
        <v>3.5005834305717624E-2</v>
      </c>
      <c r="AC79" s="23" t="s">
        <v>153</v>
      </c>
      <c r="AD79" s="65">
        <v>44354</v>
      </c>
    </row>
    <row r="80" spans="1:30" s="5" customFormat="1" ht="15" customHeight="1" x14ac:dyDescent="0.35">
      <c r="A80" s="18"/>
      <c r="B80" s="20" t="s">
        <v>102</v>
      </c>
      <c r="C80" s="19" t="s">
        <v>308</v>
      </c>
      <c r="D80" s="19" t="s">
        <v>192</v>
      </c>
      <c r="E80" s="19" t="s">
        <v>250</v>
      </c>
      <c r="F80" s="19" t="s">
        <v>272</v>
      </c>
      <c r="G80" s="19" t="s">
        <v>309</v>
      </c>
      <c r="H80" s="21">
        <v>8.0000000000000002E-3</v>
      </c>
      <c r="I80" s="68"/>
      <c r="J80" s="22">
        <v>102.7</v>
      </c>
      <c r="K80" s="68"/>
      <c r="L80" s="23">
        <v>1.8100224854000001E-2</v>
      </c>
      <c r="M80" s="23">
        <v>4.2833262477999998E-2</v>
      </c>
      <c r="N80" s="23">
        <v>4.8794224649000004E-2</v>
      </c>
      <c r="O80" s="23">
        <v>0.23404084637</v>
      </c>
      <c r="P80" s="61"/>
      <c r="Q80" s="21">
        <v>9.7068530382000001E-3</v>
      </c>
      <c r="R80" s="21">
        <v>0.1100880913</v>
      </c>
      <c r="S80" s="61"/>
      <c r="T80" s="64">
        <v>309.97000539999999</v>
      </c>
      <c r="U80" s="66">
        <v>4.2500000000000003E-3</v>
      </c>
      <c r="V80" s="68"/>
      <c r="W80" s="64">
        <v>202611.18150000001</v>
      </c>
      <c r="X80" s="64">
        <v>199977.61024000001</v>
      </c>
      <c r="Y80" s="56">
        <v>1.0131693305907563</v>
      </c>
      <c r="Z80" s="68"/>
      <c r="AA80" s="57">
        <v>1</v>
      </c>
      <c r="AB80" s="23">
        <v>0.11684518013631938</v>
      </c>
      <c r="AC80" s="23" t="s">
        <v>155</v>
      </c>
      <c r="AD80" s="65">
        <v>44347</v>
      </c>
    </row>
    <row r="81" spans="1:30" s="5" customFormat="1" ht="15" customHeight="1" x14ac:dyDescent="0.35">
      <c r="A81" s="18"/>
      <c r="B81" s="20" t="s">
        <v>63</v>
      </c>
      <c r="C81" s="19" t="s">
        <v>241</v>
      </c>
      <c r="D81" s="19" t="s">
        <v>226</v>
      </c>
      <c r="E81" s="19" t="s">
        <v>212</v>
      </c>
      <c r="F81" s="19" t="s">
        <v>209</v>
      </c>
      <c r="G81" s="19" t="s">
        <v>236</v>
      </c>
      <c r="H81" s="21">
        <v>1.2E-2</v>
      </c>
      <c r="I81" s="68"/>
      <c r="J81" s="22">
        <v>137</v>
      </c>
      <c r="K81" s="68"/>
      <c r="L81" s="23">
        <v>-9.742926951699999E-3</v>
      </c>
      <c r="M81" s="23">
        <v>2.3368285289999999E-2</v>
      </c>
      <c r="N81" s="23">
        <v>-6.6338256210999999E-3</v>
      </c>
      <c r="O81" s="23">
        <v>4.8221598100999997E-2</v>
      </c>
      <c r="P81" s="61"/>
      <c r="Q81" s="21">
        <v>1.0830324909E-3</v>
      </c>
      <c r="R81" s="21">
        <v>3.9865450003999998E-2</v>
      </c>
      <c r="S81" s="61"/>
      <c r="T81" s="64">
        <v>1095.1581226999999</v>
      </c>
      <c r="U81" s="66" t="s">
        <v>412</v>
      </c>
      <c r="V81" s="68"/>
      <c r="W81" s="64">
        <v>201763.736</v>
      </c>
      <c r="X81" s="64">
        <v>167623.42009</v>
      </c>
      <c r="Y81" s="56">
        <v>1.203672708095739</v>
      </c>
      <c r="Z81" s="68"/>
      <c r="AA81" s="57">
        <v>0.15</v>
      </c>
      <c r="AB81" s="23">
        <v>1.313868613138686E-2</v>
      </c>
      <c r="AC81" s="23" t="s">
        <v>153</v>
      </c>
      <c r="AD81" s="65">
        <v>44355</v>
      </c>
    </row>
    <row r="82" spans="1:30" s="5" customFormat="1" ht="15" customHeight="1" x14ac:dyDescent="0.35">
      <c r="A82" s="18"/>
      <c r="B82" s="20" t="s">
        <v>69</v>
      </c>
      <c r="C82" s="19" t="s">
        <v>258</v>
      </c>
      <c r="D82" s="19" t="s">
        <v>226</v>
      </c>
      <c r="E82" s="19" t="s">
        <v>212</v>
      </c>
      <c r="F82" s="19" t="s">
        <v>209</v>
      </c>
      <c r="G82" s="19" t="s">
        <v>213</v>
      </c>
      <c r="H82" s="21">
        <v>3.0000000000000001E-3</v>
      </c>
      <c r="I82" s="68"/>
      <c r="J82" s="22">
        <v>42.69</v>
      </c>
      <c r="K82" s="68"/>
      <c r="L82" s="23">
        <v>2.7715080432000002E-4</v>
      </c>
      <c r="M82" s="23">
        <v>-5.7048759876000006E-2</v>
      </c>
      <c r="N82" s="23">
        <v>-0.29151267497</v>
      </c>
      <c r="O82" s="23">
        <v>-0.39327044261999999</v>
      </c>
      <c r="P82" s="61"/>
      <c r="Q82" s="21">
        <v>1.671154269E-3</v>
      </c>
      <c r="R82" s="21">
        <v>3.2470477545000001E-2</v>
      </c>
      <c r="S82" s="61"/>
      <c r="T82" s="64">
        <v>33.689900952000002</v>
      </c>
      <c r="U82" s="66" t="s">
        <v>412</v>
      </c>
      <c r="V82" s="68"/>
      <c r="W82" s="64">
        <v>125903.39711999999</v>
      </c>
      <c r="X82" s="64">
        <v>257473.31439000001</v>
      </c>
      <c r="Y82" s="56">
        <v>0.48899590786053881</v>
      </c>
      <c r="Z82" s="68"/>
      <c r="AA82" s="57">
        <v>7.1441845000000004E-2</v>
      </c>
      <c r="AB82" s="23">
        <v>2.0082036542515815E-2</v>
      </c>
      <c r="AC82" s="23" t="s">
        <v>153</v>
      </c>
      <c r="AD82" s="65">
        <v>44337</v>
      </c>
    </row>
    <row r="83" spans="1:30" s="5" customFormat="1" ht="15" customHeight="1" x14ac:dyDescent="0.35">
      <c r="A83" s="18"/>
      <c r="B83" s="20" t="s">
        <v>75</v>
      </c>
      <c r="C83" s="19" t="s">
        <v>267</v>
      </c>
      <c r="D83" s="19" t="s">
        <v>226</v>
      </c>
      <c r="E83" s="19" t="s">
        <v>196</v>
      </c>
      <c r="F83" s="19" t="s">
        <v>209</v>
      </c>
      <c r="G83" s="19" t="s">
        <v>0</v>
      </c>
      <c r="H83" s="21">
        <v>2E-3</v>
      </c>
      <c r="I83" s="68"/>
      <c r="J83" s="22">
        <v>68.099999999999994</v>
      </c>
      <c r="K83" s="68"/>
      <c r="L83" s="23">
        <v>-4.6877112644999998E-3</v>
      </c>
      <c r="M83" s="23">
        <v>2.7798389161000001E-2</v>
      </c>
      <c r="N83" s="23">
        <v>-3.1073923335999998E-2</v>
      </c>
      <c r="O83" s="23">
        <v>-0.10662749176</v>
      </c>
      <c r="P83" s="61"/>
      <c r="Q83" s="21">
        <v>2.3118026975999999E-3</v>
      </c>
      <c r="R83" s="21">
        <v>2.3275264149E-2</v>
      </c>
      <c r="S83" s="61"/>
      <c r="T83" s="64">
        <v>86.445506190000003</v>
      </c>
      <c r="U83" s="66" t="s">
        <v>412</v>
      </c>
      <c r="V83" s="68"/>
      <c r="W83" s="64">
        <v>171814.1208</v>
      </c>
      <c r="X83" s="64">
        <v>220184.00365</v>
      </c>
      <c r="Y83" s="56">
        <v>0.7803206316164194</v>
      </c>
      <c r="Z83" s="68"/>
      <c r="AA83" s="57">
        <v>0.15854342900000001</v>
      </c>
      <c r="AB83" s="23">
        <v>2.7937168105726877E-2</v>
      </c>
      <c r="AC83" s="23" t="s">
        <v>153</v>
      </c>
      <c r="AD83" s="65">
        <v>44355</v>
      </c>
    </row>
    <row r="84" spans="1:30" s="5" customFormat="1" ht="15" customHeight="1" x14ac:dyDescent="0.35">
      <c r="A84" s="18"/>
      <c r="B84" s="20" t="s">
        <v>58</v>
      </c>
      <c r="C84" s="19" t="s">
        <v>232</v>
      </c>
      <c r="D84" s="19" t="s">
        <v>226</v>
      </c>
      <c r="E84" s="19" t="s">
        <v>212</v>
      </c>
      <c r="F84" s="19" t="s">
        <v>221</v>
      </c>
      <c r="G84" s="19" t="s">
        <v>221</v>
      </c>
      <c r="H84" s="21">
        <v>2E-3</v>
      </c>
      <c r="I84" s="68"/>
      <c r="J84" s="22">
        <v>63.46</v>
      </c>
      <c r="K84" s="68"/>
      <c r="L84" s="23">
        <v>1.3242001509000002E-2</v>
      </c>
      <c r="M84" s="23">
        <v>3.3442467011E-3</v>
      </c>
      <c r="N84" s="23">
        <v>-7.1676629719999996E-2</v>
      </c>
      <c r="O84" s="23">
        <v>-0.11551942891</v>
      </c>
      <c r="P84" s="61"/>
      <c r="Q84" s="21">
        <v>5.8730158730000001E-3</v>
      </c>
      <c r="R84" s="21">
        <v>6.6269738544999998E-2</v>
      </c>
      <c r="S84" s="61"/>
      <c r="T84" s="64">
        <v>245.37783063000001</v>
      </c>
      <c r="U84" s="66">
        <v>1.7299999999999998E-3</v>
      </c>
      <c r="V84" s="68"/>
      <c r="W84" s="64">
        <v>169818.96</v>
      </c>
      <c r="X84" s="64">
        <v>270942.15609</v>
      </c>
      <c r="Y84" s="56">
        <v>0.62677201086268208</v>
      </c>
      <c r="Z84" s="68"/>
      <c r="AA84" s="57">
        <v>0.37</v>
      </c>
      <c r="AB84" s="23">
        <v>6.9965332492908913E-2</v>
      </c>
      <c r="AC84" s="23" t="s">
        <v>153</v>
      </c>
      <c r="AD84" s="65">
        <v>44347</v>
      </c>
    </row>
    <row r="85" spans="1:30" s="5" customFormat="1" ht="15" customHeight="1" x14ac:dyDescent="0.35">
      <c r="A85" s="18"/>
      <c r="B85" s="20" t="s">
        <v>87</v>
      </c>
      <c r="C85" s="19" t="s">
        <v>287</v>
      </c>
      <c r="D85" s="19" t="s">
        <v>226</v>
      </c>
      <c r="E85" s="19" t="s">
        <v>215</v>
      </c>
      <c r="F85" s="19" t="s">
        <v>272</v>
      </c>
      <c r="G85" s="19" t="s">
        <v>244</v>
      </c>
      <c r="H85" s="21">
        <v>2.3E-3</v>
      </c>
      <c r="I85" s="68"/>
      <c r="J85" s="22">
        <v>197</v>
      </c>
      <c r="K85" s="68"/>
      <c r="L85" s="23">
        <v>-7.0382121293999997E-3</v>
      </c>
      <c r="M85" s="23">
        <v>1.2802490929999999E-2</v>
      </c>
      <c r="N85" s="23">
        <v>2.0029330581E-2</v>
      </c>
      <c r="O85" s="23">
        <v>9.2284814657000003E-2</v>
      </c>
      <c r="P85" s="61"/>
      <c r="Q85" s="21">
        <v>5.6049807518999996E-3</v>
      </c>
      <c r="R85" s="21">
        <v>0.10571741552000001</v>
      </c>
      <c r="S85" s="61"/>
      <c r="T85" s="64">
        <v>132.67077524000001</v>
      </c>
      <c r="U85" s="66" t="s">
        <v>412</v>
      </c>
      <c r="V85" s="68"/>
      <c r="W85" s="64">
        <v>182650.91399999999</v>
      </c>
      <c r="X85" s="64">
        <v>179093.74238000001</v>
      </c>
      <c r="Y85" s="56">
        <v>1.0198620653783224</v>
      </c>
      <c r="Z85" s="68"/>
      <c r="AA85" s="57">
        <v>1.11819366</v>
      </c>
      <c r="AB85" s="23">
        <v>6.8113319390862945E-2</v>
      </c>
      <c r="AC85" s="23" t="s">
        <v>153</v>
      </c>
      <c r="AD85" s="65">
        <v>44347</v>
      </c>
    </row>
    <row r="86" spans="1:30" s="5" customFormat="1" ht="15" customHeight="1" x14ac:dyDescent="0.35">
      <c r="A86" s="18"/>
      <c r="B86" s="20" t="s">
        <v>64</v>
      </c>
      <c r="C86" s="19" t="s">
        <v>242</v>
      </c>
      <c r="D86" s="19" t="s">
        <v>226</v>
      </c>
      <c r="E86" s="19" t="s">
        <v>212</v>
      </c>
      <c r="F86" s="19" t="s">
        <v>243</v>
      </c>
      <c r="G86" s="19" t="s">
        <v>244</v>
      </c>
      <c r="H86" s="21">
        <v>4.0000000000000001E-3</v>
      </c>
      <c r="I86" s="68"/>
      <c r="J86" s="22">
        <v>98.97</v>
      </c>
      <c r="K86" s="68"/>
      <c r="L86" s="23">
        <v>2.1918134083999997E-2</v>
      </c>
      <c r="M86" s="23">
        <v>-2.2660467433999999E-2</v>
      </c>
      <c r="N86" s="23">
        <v>-6.0839154426000006E-2</v>
      </c>
      <c r="O86" s="23">
        <v>-7.4363312114999996E-2</v>
      </c>
      <c r="P86" s="61"/>
      <c r="Q86" s="21">
        <v>4.2159383032999995E-3</v>
      </c>
      <c r="R86" s="21">
        <v>4.6921418755999998E-2</v>
      </c>
      <c r="S86" s="61"/>
      <c r="T86" s="64">
        <v>123.25386571</v>
      </c>
      <c r="U86" s="66" t="s">
        <v>412</v>
      </c>
      <c r="V86" s="68"/>
      <c r="W86" s="64">
        <v>176644.42715999999</v>
      </c>
      <c r="X86" s="64">
        <v>173066.58866000001</v>
      </c>
      <c r="Y86" s="56">
        <v>1.0206731901732278</v>
      </c>
      <c r="Z86" s="68"/>
      <c r="AA86" s="57">
        <v>0.41</v>
      </c>
      <c r="AB86" s="23">
        <v>4.9712033949681725E-2</v>
      </c>
      <c r="AC86" s="23" t="s">
        <v>153</v>
      </c>
      <c r="AD86" s="65">
        <v>44347</v>
      </c>
    </row>
    <row r="87" spans="1:30" s="5" customFormat="1" ht="15" customHeight="1" x14ac:dyDescent="0.35">
      <c r="A87" s="18"/>
      <c r="B87" s="20" t="s">
        <v>77</v>
      </c>
      <c r="C87" s="19" t="s">
        <v>270</v>
      </c>
      <c r="D87" s="19" t="s">
        <v>226</v>
      </c>
      <c r="E87" s="19" t="s">
        <v>196</v>
      </c>
      <c r="F87" s="19" t="s">
        <v>266</v>
      </c>
      <c r="G87" s="19" t="s">
        <v>266</v>
      </c>
      <c r="H87" s="21">
        <v>2.5000000000000001E-3</v>
      </c>
      <c r="I87" s="68"/>
      <c r="J87" s="22">
        <v>61.36</v>
      </c>
      <c r="K87" s="68"/>
      <c r="L87" s="23">
        <v>5.8962061763E-2</v>
      </c>
      <c r="M87" s="23">
        <v>5.1324200354000003E-2</v>
      </c>
      <c r="N87" s="23">
        <v>-5.3606344899999998E-2</v>
      </c>
      <c r="O87" s="23">
        <v>-1.0112934006000001E-2</v>
      </c>
      <c r="P87" s="61"/>
      <c r="Q87" s="21">
        <v>2.5822000344E-3</v>
      </c>
      <c r="R87" s="21">
        <v>3.1718749999999997E-2</v>
      </c>
      <c r="S87" s="61"/>
      <c r="T87" s="64">
        <v>307.29944047999999</v>
      </c>
      <c r="U87" s="66">
        <v>1.81E-3</v>
      </c>
      <c r="V87" s="68"/>
      <c r="W87" s="64">
        <v>174876</v>
      </c>
      <c r="X87" s="64">
        <v>269145.54006000003</v>
      </c>
      <c r="Y87" s="56">
        <v>0.64974511545320524</v>
      </c>
      <c r="Z87" s="68"/>
      <c r="AA87" s="57">
        <v>0.15</v>
      </c>
      <c r="AB87" s="23">
        <v>2.9335071707953062E-2</v>
      </c>
      <c r="AC87" s="23" t="s">
        <v>153</v>
      </c>
      <c r="AD87" s="65">
        <v>44347</v>
      </c>
    </row>
    <row r="88" spans="1:30" s="5" customFormat="1" ht="15" customHeight="1" x14ac:dyDescent="0.35">
      <c r="A88" s="18"/>
      <c r="B88" s="20" t="s">
        <v>181</v>
      </c>
      <c r="C88" s="19" t="s">
        <v>362</v>
      </c>
      <c r="D88" s="19" t="s">
        <v>226</v>
      </c>
      <c r="E88" s="19" t="s">
        <v>215</v>
      </c>
      <c r="F88" s="19" t="s">
        <v>224</v>
      </c>
      <c r="G88" s="19" t="s">
        <v>224</v>
      </c>
      <c r="H88" s="21">
        <v>6.0000000000000001E-3</v>
      </c>
      <c r="I88" s="68"/>
      <c r="J88" s="22">
        <v>89.23</v>
      </c>
      <c r="K88" s="68"/>
      <c r="L88" s="23">
        <v>2.7472514012999997E-2</v>
      </c>
      <c r="M88" s="23">
        <v>0.1813760063</v>
      </c>
      <c r="N88" s="23">
        <v>-8.8603386800000003E-2</v>
      </c>
      <c r="O88" s="23">
        <v>-1.8288225647E-3</v>
      </c>
      <c r="P88" s="61"/>
      <c r="Q88" s="21">
        <v>1.0365658001E-2</v>
      </c>
      <c r="R88" s="21">
        <v>0.10640691599</v>
      </c>
      <c r="S88" s="61"/>
      <c r="T88" s="64">
        <v>90.565442222000001</v>
      </c>
      <c r="U88" s="66" t="s">
        <v>412</v>
      </c>
      <c r="V88" s="68"/>
      <c r="W88" s="64">
        <v>152846.52849999999</v>
      </c>
      <c r="X88" s="64">
        <v>138915.81567000001</v>
      </c>
      <c r="Y88" s="56">
        <v>1.1002816904814707</v>
      </c>
      <c r="Z88" s="68"/>
      <c r="AA88" s="57">
        <v>0.91010477245999999</v>
      </c>
      <c r="AB88" s="23">
        <v>0.12239445555889274</v>
      </c>
      <c r="AC88" s="23" t="s">
        <v>182</v>
      </c>
      <c r="AD88" s="65">
        <v>44012</v>
      </c>
    </row>
    <row r="89" spans="1:30" s="5" customFormat="1" ht="15" customHeight="1" x14ac:dyDescent="0.35">
      <c r="A89" s="18"/>
      <c r="B89" s="20" t="s">
        <v>61</v>
      </c>
      <c r="C89" s="19" t="s">
        <v>237</v>
      </c>
      <c r="D89" s="19" t="s">
        <v>226</v>
      </c>
      <c r="E89" s="19" t="s">
        <v>212</v>
      </c>
      <c r="F89" s="19" t="s">
        <v>238</v>
      </c>
      <c r="G89" s="19" t="s">
        <v>239</v>
      </c>
      <c r="H89" s="21">
        <v>2.5000000000000001E-3</v>
      </c>
      <c r="I89" s="68"/>
      <c r="J89" s="22">
        <v>57.55</v>
      </c>
      <c r="K89" s="68"/>
      <c r="L89" s="23">
        <v>0.12051321965</v>
      </c>
      <c r="M89" s="23">
        <v>-5.3182284391000006E-2</v>
      </c>
      <c r="N89" s="23">
        <v>-9.0771490994999995E-2</v>
      </c>
      <c r="O89" s="23">
        <v>0.23551574243000001</v>
      </c>
      <c r="P89" s="61"/>
      <c r="Q89" s="21">
        <v>1.1538461538E-2</v>
      </c>
      <c r="R89" s="21">
        <v>0.19927588704000002</v>
      </c>
      <c r="S89" s="61"/>
      <c r="T89" s="64">
        <v>516.64054238000006</v>
      </c>
      <c r="U89" s="66">
        <v>1.06E-3</v>
      </c>
      <c r="V89" s="68"/>
      <c r="W89" s="64">
        <v>103474.9</v>
      </c>
      <c r="X89" s="64">
        <v>93395.880850000001</v>
      </c>
      <c r="Y89" s="56">
        <v>1.1079171699894086</v>
      </c>
      <c r="Z89" s="68"/>
      <c r="AA89" s="57">
        <v>0.6</v>
      </c>
      <c r="AB89" s="23">
        <v>0.1251086012163336</v>
      </c>
      <c r="AC89" s="23" t="s">
        <v>153</v>
      </c>
      <c r="AD89" s="65">
        <v>44347</v>
      </c>
    </row>
    <row r="90" spans="1:30" s="5" customFormat="1" ht="15" customHeight="1" x14ac:dyDescent="0.35">
      <c r="A90" s="18"/>
      <c r="B90" s="20" t="s">
        <v>83</v>
      </c>
      <c r="C90" s="19" t="s">
        <v>278</v>
      </c>
      <c r="D90" s="19" t="s">
        <v>192</v>
      </c>
      <c r="E90" s="19" t="s">
        <v>279</v>
      </c>
      <c r="F90" s="19" t="s">
        <v>209</v>
      </c>
      <c r="G90" s="19" t="s">
        <v>280</v>
      </c>
      <c r="H90" s="21">
        <v>5.0000000000000001E-3</v>
      </c>
      <c r="I90" s="68"/>
      <c r="J90" s="22">
        <v>103.46</v>
      </c>
      <c r="K90" s="68"/>
      <c r="L90" s="23">
        <v>3.0053320406000002E-3</v>
      </c>
      <c r="M90" s="23">
        <v>2.5193798447E-3</v>
      </c>
      <c r="N90" s="23">
        <v>-0.18161683278000001</v>
      </c>
      <c r="O90" s="23">
        <v>-0.2324925816</v>
      </c>
      <c r="P90" s="61"/>
      <c r="Q90" s="21">
        <v>0</v>
      </c>
      <c r="R90" s="21">
        <v>0</v>
      </c>
      <c r="S90" s="61"/>
      <c r="T90" s="64">
        <v>214.88273937</v>
      </c>
      <c r="U90" s="66">
        <v>1.33E-3</v>
      </c>
      <c r="V90" s="68"/>
      <c r="W90" s="64">
        <v>130051.49612</v>
      </c>
      <c r="X90" s="64">
        <v>164134.68836999999</v>
      </c>
      <c r="Y90" s="56">
        <v>0.79234619696497011</v>
      </c>
      <c r="Z90" s="68"/>
      <c r="AA90" s="57">
        <v>0</v>
      </c>
      <c r="AB90" s="23">
        <v>0</v>
      </c>
      <c r="AC90" s="23" t="s">
        <v>155</v>
      </c>
      <c r="AD90" s="65">
        <v>43889</v>
      </c>
    </row>
    <row r="91" spans="1:30" s="5" customFormat="1" ht="15" customHeight="1" x14ac:dyDescent="0.35">
      <c r="A91" s="18"/>
      <c r="B91" s="20" t="s">
        <v>65</v>
      </c>
      <c r="C91" s="19" t="s">
        <v>253</v>
      </c>
      <c r="D91" s="19" t="s">
        <v>226</v>
      </c>
      <c r="E91" s="19" t="s">
        <v>212</v>
      </c>
      <c r="F91" s="19" t="s">
        <v>209</v>
      </c>
      <c r="G91" s="19" t="s">
        <v>213</v>
      </c>
      <c r="H91" s="21">
        <v>2.5999999999999999E-3</v>
      </c>
      <c r="I91" s="68"/>
      <c r="J91" s="22">
        <v>1165</v>
      </c>
      <c r="K91" s="68"/>
      <c r="L91" s="23">
        <v>-8.5106382975999994E-3</v>
      </c>
      <c r="M91" s="23">
        <v>-4.5903116171E-2</v>
      </c>
      <c r="N91" s="23">
        <v>-0.22333333332999999</v>
      </c>
      <c r="O91" s="23">
        <v>-0.66215096445999999</v>
      </c>
      <c r="P91" s="61"/>
      <c r="Q91" s="21">
        <v>0</v>
      </c>
      <c r="R91" s="21">
        <v>3.3053692069000003E-2</v>
      </c>
      <c r="S91" s="61"/>
      <c r="T91" s="64">
        <v>75.142998413000001</v>
      </c>
      <c r="U91" s="66" t="s">
        <v>412</v>
      </c>
      <c r="V91" s="68"/>
      <c r="W91" s="64">
        <v>122092</v>
      </c>
      <c r="X91" s="64">
        <v>365096.45545000001</v>
      </c>
      <c r="Y91" s="56">
        <v>0.33441025837820137</v>
      </c>
      <c r="Z91" s="68"/>
      <c r="AA91" s="57">
        <v>0</v>
      </c>
      <c r="AB91" s="23">
        <v>0</v>
      </c>
      <c r="AC91" s="23" t="s">
        <v>153</v>
      </c>
      <c r="AD91" s="65">
        <v>44134</v>
      </c>
    </row>
    <row r="92" spans="1:30" s="5" customFormat="1" ht="15" customHeight="1" x14ac:dyDescent="0.35">
      <c r="A92" s="18"/>
      <c r="B92" s="20" t="s">
        <v>88</v>
      </c>
      <c r="C92" s="19" t="s">
        <v>288</v>
      </c>
      <c r="D92" s="19" t="s">
        <v>226</v>
      </c>
      <c r="E92" s="19" t="s">
        <v>215</v>
      </c>
      <c r="F92" s="19" t="s">
        <v>228</v>
      </c>
      <c r="G92" s="19" t="s">
        <v>244</v>
      </c>
      <c r="H92" s="21">
        <v>1.7000000000000001E-3</v>
      </c>
      <c r="I92" s="68"/>
      <c r="J92" s="22">
        <v>60.47</v>
      </c>
      <c r="K92" s="68"/>
      <c r="L92" s="23">
        <v>-3.0278004991000002E-2</v>
      </c>
      <c r="M92" s="23">
        <v>2.0618856924999999E-3</v>
      </c>
      <c r="N92" s="23">
        <v>-0.23515865380000001</v>
      </c>
      <c r="O92" s="23">
        <v>-0.19698550056999997</v>
      </c>
      <c r="P92" s="61"/>
      <c r="Q92" s="21">
        <v>8.0115366127E-4</v>
      </c>
      <c r="R92" s="21">
        <v>0.20394882729</v>
      </c>
      <c r="S92" s="61"/>
      <c r="T92" s="64">
        <v>112.48220095000001</v>
      </c>
      <c r="U92" s="66">
        <v>1.14E-3</v>
      </c>
      <c r="V92" s="68"/>
      <c r="W92" s="64">
        <v>111977.49941999999</v>
      </c>
      <c r="X92" s="64">
        <v>132282.37633</v>
      </c>
      <c r="Y92" s="56">
        <v>0.84650353680261858</v>
      </c>
      <c r="Z92" s="68"/>
      <c r="AA92" s="57">
        <v>0.05</v>
      </c>
      <c r="AB92" s="23">
        <v>9.9222755085166207E-3</v>
      </c>
      <c r="AC92" s="23" t="s">
        <v>153</v>
      </c>
      <c r="AD92" s="65">
        <v>44347</v>
      </c>
    </row>
    <row r="93" spans="1:30" s="5" customFormat="1" ht="15" customHeight="1" x14ac:dyDescent="0.35">
      <c r="A93" s="18"/>
      <c r="B93" s="20" t="s">
        <v>70</v>
      </c>
      <c r="C93" s="19" t="s">
        <v>259</v>
      </c>
      <c r="D93" s="19" t="s">
        <v>226</v>
      </c>
      <c r="E93" s="19" t="s">
        <v>212</v>
      </c>
      <c r="F93" s="19" t="s">
        <v>221</v>
      </c>
      <c r="G93" s="19" t="s">
        <v>221</v>
      </c>
      <c r="H93" s="21">
        <v>2.5000000000000001E-3</v>
      </c>
      <c r="I93" s="68"/>
      <c r="J93" s="22">
        <v>143</v>
      </c>
      <c r="K93" s="68"/>
      <c r="L93" s="23">
        <v>2.5717665179E-2</v>
      </c>
      <c r="M93" s="23">
        <v>1.2550941756E-2</v>
      </c>
      <c r="N93" s="23">
        <v>-6.6348583859999997E-3</v>
      </c>
      <c r="O93" s="23">
        <v>2.4965608457999999E-2</v>
      </c>
      <c r="P93" s="61"/>
      <c r="Q93" s="21">
        <v>4.5697965012999999E-3</v>
      </c>
      <c r="R93" s="21">
        <v>5.1890642001999998E-2</v>
      </c>
      <c r="S93" s="61"/>
      <c r="T93" s="64">
        <v>112.43718127</v>
      </c>
      <c r="U93" s="66" t="s">
        <v>412</v>
      </c>
      <c r="V93" s="68"/>
      <c r="W93" s="64">
        <v>130273</v>
      </c>
      <c r="X93" s="64">
        <v>146254.52804999999</v>
      </c>
      <c r="Y93" s="56">
        <v>0.89072797770379875</v>
      </c>
      <c r="Z93" s="68"/>
      <c r="AA93" s="57">
        <v>0.64</v>
      </c>
      <c r="AB93" s="23">
        <v>5.3706293706293706E-2</v>
      </c>
      <c r="AC93" s="23" t="s">
        <v>154</v>
      </c>
      <c r="AD93" s="65">
        <v>44354</v>
      </c>
    </row>
    <row r="94" spans="1:30" s="5" customFormat="1" ht="15" customHeight="1" x14ac:dyDescent="0.35">
      <c r="A94" s="18"/>
      <c r="B94" s="20" t="s">
        <v>92</v>
      </c>
      <c r="C94" s="19" t="s">
        <v>293</v>
      </c>
      <c r="D94" s="19" t="s">
        <v>226</v>
      </c>
      <c r="E94" s="19" t="s">
        <v>292</v>
      </c>
      <c r="F94" s="19" t="s">
        <v>209</v>
      </c>
      <c r="G94" s="19" t="s">
        <v>213</v>
      </c>
      <c r="H94" s="21">
        <v>3.0000000000000001E-3</v>
      </c>
      <c r="I94" s="68"/>
      <c r="J94" s="22">
        <v>155.6</v>
      </c>
      <c r="K94" s="68"/>
      <c r="L94" s="23">
        <v>2.735118445E-2</v>
      </c>
      <c r="M94" s="23">
        <v>-0.10720370371</v>
      </c>
      <c r="N94" s="23">
        <v>-0.16745993381000002</v>
      </c>
      <c r="O94" s="23">
        <v>-0.22162410654999998</v>
      </c>
      <c r="P94" s="61"/>
      <c r="Q94" s="21">
        <v>7.2299284759E-3</v>
      </c>
      <c r="R94" s="21">
        <v>6.9389984732999996E-2</v>
      </c>
      <c r="S94" s="61"/>
      <c r="T94" s="64">
        <v>133.85536698000001</v>
      </c>
      <c r="U94" s="66" t="s">
        <v>412</v>
      </c>
      <c r="V94" s="68"/>
      <c r="W94" s="64">
        <v>99921.340800000005</v>
      </c>
      <c r="X94" s="64">
        <v>137364.24049</v>
      </c>
      <c r="Y94" s="56">
        <v>0.72741887148769402</v>
      </c>
      <c r="Z94" s="68"/>
      <c r="AA94" s="57">
        <v>1.102925589</v>
      </c>
      <c r="AB94" s="23">
        <v>8.505852871465297E-2</v>
      </c>
      <c r="AC94" s="23" t="s">
        <v>153</v>
      </c>
      <c r="AD94" s="65">
        <v>44355</v>
      </c>
    </row>
    <row r="95" spans="1:30" s="5" customFormat="1" ht="15" customHeight="1" x14ac:dyDescent="0.35">
      <c r="A95" s="18"/>
      <c r="B95" s="20" t="s">
        <v>68</v>
      </c>
      <c r="C95" s="19" t="s">
        <v>256</v>
      </c>
      <c r="D95" s="19" t="s">
        <v>226</v>
      </c>
      <c r="E95" s="19" t="s">
        <v>212</v>
      </c>
      <c r="F95" s="19" t="s">
        <v>257</v>
      </c>
      <c r="G95" s="19" t="s">
        <v>213</v>
      </c>
      <c r="H95" s="21">
        <v>1.3999999999999999E-2</v>
      </c>
      <c r="I95" s="68"/>
      <c r="J95" s="22">
        <v>1193.99</v>
      </c>
      <c r="K95" s="68"/>
      <c r="L95" s="23">
        <v>7.5424453951000003E-2</v>
      </c>
      <c r="M95" s="23">
        <v>6.2268683274000002E-2</v>
      </c>
      <c r="N95" s="23">
        <v>-0.11422445768999999</v>
      </c>
      <c r="O95" s="23">
        <v>-0.13479612466000002</v>
      </c>
      <c r="P95" s="61"/>
      <c r="Q95" s="21">
        <v>0</v>
      </c>
      <c r="R95" s="21">
        <v>0</v>
      </c>
      <c r="S95" s="61"/>
      <c r="T95" s="64">
        <v>99.062453332999993</v>
      </c>
      <c r="U95" s="66" t="s">
        <v>412</v>
      </c>
      <c r="V95" s="68"/>
      <c r="W95" s="64">
        <v>132744.22623</v>
      </c>
      <c r="X95" s="64">
        <v>229137.18862999999</v>
      </c>
      <c r="Y95" s="56">
        <v>0.57932205166551631</v>
      </c>
      <c r="Z95" s="68"/>
      <c r="AA95" s="57">
        <v>0</v>
      </c>
      <c r="AB95" s="23">
        <v>0</v>
      </c>
      <c r="AC95" s="23" t="s">
        <v>153</v>
      </c>
      <c r="AD95" s="65">
        <v>42825</v>
      </c>
    </row>
    <row r="96" spans="1:30" s="5" customFormat="1" ht="15" customHeight="1" x14ac:dyDescent="0.35">
      <c r="A96" s="18"/>
      <c r="B96" s="20" t="s">
        <v>60</v>
      </c>
      <c r="C96" s="19" t="s">
        <v>235</v>
      </c>
      <c r="D96" s="19" t="s">
        <v>226</v>
      </c>
      <c r="E96" s="19" t="s">
        <v>212</v>
      </c>
      <c r="F96" s="19" t="s">
        <v>209</v>
      </c>
      <c r="G96" s="19" t="s">
        <v>236</v>
      </c>
      <c r="H96" s="21">
        <v>1.2E-2</v>
      </c>
      <c r="I96" s="68"/>
      <c r="J96" s="22">
        <v>67.8</v>
      </c>
      <c r="K96" s="68"/>
      <c r="L96" s="23">
        <v>-9.2063328210999999E-3</v>
      </c>
      <c r="M96" s="23">
        <v>-2.9838110990999998E-2</v>
      </c>
      <c r="N96" s="23">
        <v>1.9421176124999998E-2</v>
      </c>
      <c r="O96" s="23">
        <v>-0.17998246411999999</v>
      </c>
      <c r="P96" s="61"/>
      <c r="Q96" s="21">
        <v>6.6202792568000003E-3</v>
      </c>
      <c r="R96" s="21">
        <v>6.2614597697999999E-2</v>
      </c>
      <c r="S96" s="61"/>
      <c r="T96" s="64">
        <v>96.980480317000001</v>
      </c>
      <c r="U96" s="66" t="s">
        <v>412</v>
      </c>
      <c r="V96" s="68"/>
      <c r="W96" s="64">
        <v>123104.1888</v>
      </c>
      <c r="X96" s="64">
        <v>157128.08983000001</v>
      </c>
      <c r="Y96" s="56">
        <v>0.78346391745224464</v>
      </c>
      <c r="Z96" s="68"/>
      <c r="AA96" s="57">
        <v>0.45607103799999998</v>
      </c>
      <c r="AB96" s="23">
        <v>8.0720537699115052E-2</v>
      </c>
      <c r="AC96" s="23" t="s">
        <v>153</v>
      </c>
      <c r="AD96" s="65">
        <v>44355</v>
      </c>
    </row>
    <row r="97" spans="1:30" s="5" customFormat="1" ht="15" customHeight="1" x14ac:dyDescent="0.35">
      <c r="A97" s="18"/>
      <c r="B97" s="20" t="s">
        <v>82</v>
      </c>
      <c r="C97" s="19" t="s">
        <v>277</v>
      </c>
      <c r="D97" s="19" t="s">
        <v>226</v>
      </c>
      <c r="E97" s="19" t="s">
        <v>215</v>
      </c>
      <c r="F97" s="19" t="s">
        <v>221</v>
      </c>
      <c r="G97" s="19" t="s">
        <v>221</v>
      </c>
      <c r="H97" s="21">
        <v>2.7000000000000001E-3</v>
      </c>
      <c r="I97" s="68"/>
      <c r="J97" s="22">
        <v>23.42</v>
      </c>
      <c r="K97" s="68"/>
      <c r="L97" s="23">
        <v>-3.7731693664999996E-2</v>
      </c>
      <c r="M97" s="23">
        <v>-0.20835152659999998</v>
      </c>
      <c r="N97" s="23">
        <v>-0.48755782689999999</v>
      </c>
      <c r="O97" s="23">
        <v>-0.53955946367000007</v>
      </c>
      <c r="P97" s="61"/>
      <c r="Q97" s="21">
        <v>2.0500205002E-3</v>
      </c>
      <c r="R97" s="21">
        <v>5.0064898942999994E-2</v>
      </c>
      <c r="S97" s="61"/>
      <c r="T97" s="64">
        <v>22.395238253999999</v>
      </c>
      <c r="U97" s="66" t="s">
        <v>412</v>
      </c>
      <c r="V97" s="68"/>
      <c r="W97" s="64">
        <v>60758.014179999998</v>
      </c>
      <c r="X97" s="64">
        <v>125506.25705</v>
      </c>
      <c r="Y97" s="56">
        <v>0.48410346709483038</v>
      </c>
      <c r="Z97" s="68"/>
      <c r="AA97" s="57">
        <v>0.05</v>
      </c>
      <c r="AB97" s="23">
        <v>2.5619128949615714E-2</v>
      </c>
      <c r="AC97" s="23" t="s">
        <v>164</v>
      </c>
      <c r="AD97" s="65">
        <v>44347</v>
      </c>
    </row>
    <row r="98" spans="1:30" s="5" customFormat="1" ht="15" customHeight="1" x14ac:dyDescent="0.35">
      <c r="A98" s="18"/>
      <c r="B98" s="20" t="s">
        <v>57</v>
      </c>
      <c r="C98" s="19" t="s">
        <v>231</v>
      </c>
      <c r="D98" s="19" t="s">
        <v>226</v>
      </c>
      <c r="E98" s="19" t="s">
        <v>212</v>
      </c>
      <c r="F98" s="19" t="s">
        <v>221</v>
      </c>
      <c r="G98" s="19" t="s">
        <v>207</v>
      </c>
      <c r="H98" s="21">
        <v>8.0000000000000002E-3</v>
      </c>
      <c r="I98" s="68"/>
      <c r="J98" s="22">
        <v>42.34</v>
      </c>
      <c r="K98" s="68"/>
      <c r="L98" s="23">
        <v>6.7587505015999999E-2</v>
      </c>
      <c r="M98" s="23">
        <v>7.3664028660999997E-2</v>
      </c>
      <c r="N98" s="23">
        <v>-9.1015387055999999E-2</v>
      </c>
      <c r="O98" s="23">
        <v>-0.18736047717999998</v>
      </c>
      <c r="P98" s="61"/>
      <c r="Q98" s="21">
        <v>9.7378277154000006E-3</v>
      </c>
      <c r="R98" s="21">
        <v>0.14468360576</v>
      </c>
      <c r="S98" s="61"/>
      <c r="T98" s="64">
        <v>350.36720778</v>
      </c>
      <c r="U98" s="66">
        <v>1.0399999999999999E-3</v>
      </c>
      <c r="V98" s="68"/>
      <c r="W98" s="64">
        <v>102232.89380000001</v>
      </c>
      <c r="X98" s="64">
        <v>173353.02106</v>
      </c>
      <c r="Y98" s="56">
        <v>0.58973817228495673</v>
      </c>
      <c r="Z98" s="68"/>
      <c r="AA98" s="57">
        <v>0.39</v>
      </c>
      <c r="AB98" s="23">
        <v>0.110533774208786</v>
      </c>
      <c r="AC98" s="23" t="s">
        <v>153</v>
      </c>
      <c r="AD98" s="65">
        <v>44347</v>
      </c>
    </row>
    <row r="99" spans="1:30" s="5" customFormat="1" ht="15" customHeight="1" x14ac:dyDescent="0.35">
      <c r="A99" s="18"/>
      <c r="B99" s="20" t="s">
        <v>94</v>
      </c>
      <c r="C99" s="19" t="s">
        <v>296</v>
      </c>
      <c r="D99" s="19" t="s">
        <v>192</v>
      </c>
      <c r="E99" s="19" t="s">
        <v>297</v>
      </c>
      <c r="F99" s="19" t="s">
        <v>224</v>
      </c>
      <c r="G99" s="19" t="s">
        <v>221</v>
      </c>
      <c r="H99" s="21">
        <v>6.0000000000000001E-3</v>
      </c>
      <c r="I99" s="68"/>
      <c r="J99" s="22">
        <v>100</v>
      </c>
      <c r="K99" s="68"/>
      <c r="L99" s="23">
        <v>0.40859649324999997</v>
      </c>
      <c r="M99" s="23">
        <v>0.46626124849999995</v>
      </c>
      <c r="N99" s="23">
        <v>0.53226186665999997</v>
      </c>
      <c r="O99" s="23">
        <v>0.63468891732999999</v>
      </c>
      <c r="P99" s="61"/>
      <c r="Q99" s="21">
        <v>0.28016899490000002</v>
      </c>
      <c r="R99" s="21">
        <v>0.37835725304000001</v>
      </c>
      <c r="S99" s="61"/>
      <c r="T99" s="64">
        <v>93.739606666</v>
      </c>
      <c r="U99" s="66" t="s">
        <v>412</v>
      </c>
      <c r="V99" s="68"/>
      <c r="W99" s="64">
        <v>125416.40001</v>
      </c>
      <c r="X99" s="64">
        <v>125807.5248</v>
      </c>
      <c r="Y99" s="56">
        <v>0.99689108588201081</v>
      </c>
      <c r="Z99" s="68"/>
      <c r="AA99" s="57">
        <v>27.582637548000001</v>
      </c>
      <c r="AB99" s="23">
        <v>3.30991650576</v>
      </c>
      <c r="AC99" s="23" t="s">
        <v>156</v>
      </c>
      <c r="AD99" s="65">
        <v>44349</v>
      </c>
    </row>
    <row r="100" spans="1:30" s="5" customFormat="1" ht="15" customHeight="1" x14ac:dyDescent="0.35">
      <c r="A100" s="18"/>
      <c r="B100" s="20" t="s">
        <v>95</v>
      </c>
      <c r="C100" s="19" t="s">
        <v>298</v>
      </c>
      <c r="D100" s="19" t="s">
        <v>226</v>
      </c>
      <c r="E100" s="19" t="s">
        <v>297</v>
      </c>
      <c r="F100" s="19" t="s">
        <v>209</v>
      </c>
      <c r="G100" s="19" t="s">
        <v>213</v>
      </c>
      <c r="H100" s="21">
        <v>5.0000000000000001E-3</v>
      </c>
      <c r="I100" s="68"/>
      <c r="J100" s="22">
        <v>89.5</v>
      </c>
      <c r="K100" s="68"/>
      <c r="L100" s="23">
        <v>-5.3659406313000001E-2</v>
      </c>
      <c r="M100" s="23">
        <v>-6.0709749921999998E-2</v>
      </c>
      <c r="N100" s="23">
        <v>-0.10931909628</v>
      </c>
      <c r="O100" s="23">
        <v>-1.6368393315999999E-2</v>
      </c>
      <c r="P100" s="61"/>
      <c r="Q100" s="21">
        <v>4.3765505368000002E-3</v>
      </c>
      <c r="R100" s="21">
        <v>8.0494193304999989E-2</v>
      </c>
      <c r="S100" s="61"/>
      <c r="T100" s="64">
        <v>130.86157587</v>
      </c>
      <c r="U100" s="66" t="s">
        <v>412</v>
      </c>
      <c r="V100" s="68"/>
      <c r="W100" s="64">
        <v>100746.1225</v>
      </c>
      <c r="X100" s="64">
        <v>132504.82047999999</v>
      </c>
      <c r="Y100" s="56">
        <v>0.76032043313629039</v>
      </c>
      <c r="Z100" s="68"/>
      <c r="AA100" s="57">
        <v>0.41577230100000001</v>
      </c>
      <c r="AB100" s="23">
        <v>5.5746006837988825E-2</v>
      </c>
      <c r="AC100" s="23" t="s">
        <v>153</v>
      </c>
      <c r="AD100" s="65">
        <v>44355</v>
      </c>
    </row>
    <row r="101" spans="1:30" s="5" customFormat="1" ht="15" customHeight="1" x14ac:dyDescent="0.35">
      <c r="A101" s="18"/>
      <c r="B101" s="20" t="s">
        <v>56</v>
      </c>
      <c r="C101" s="19" t="s">
        <v>229</v>
      </c>
      <c r="D101" s="19" t="s">
        <v>226</v>
      </c>
      <c r="E101" s="19" t="s">
        <v>212</v>
      </c>
      <c r="F101" s="19" t="s">
        <v>209</v>
      </c>
      <c r="G101" s="19" t="s">
        <v>230</v>
      </c>
      <c r="H101" s="21">
        <v>2E-3</v>
      </c>
      <c r="I101" s="68"/>
      <c r="J101" s="22">
        <v>26.8</v>
      </c>
      <c r="K101" s="68"/>
      <c r="L101" s="23">
        <v>5.0909507892000001E-2</v>
      </c>
      <c r="M101" s="23">
        <v>-3.5309848909000001E-3</v>
      </c>
      <c r="N101" s="23">
        <v>-0.10955123414</v>
      </c>
      <c r="O101" s="23">
        <v>-0.21100828797999999</v>
      </c>
      <c r="P101" s="61"/>
      <c r="Q101" s="21">
        <v>4.0010235546999997E-3</v>
      </c>
      <c r="R101" s="21">
        <v>4.7843177610999994E-2</v>
      </c>
      <c r="S101" s="61"/>
      <c r="T101" s="64">
        <v>89.334323174999994</v>
      </c>
      <c r="U101" s="66" t="s">
        <v>412</v>
      </c>
      <c r="V101" s="68"/>
      <c r="W101" s="64">
        <v>102163.07399999999</v>
      </c>
      <c r="X101" s="64">
        <v>300270.48222000001</v>
      </c>
      <c r="Y101" s="56">
        <v>0.34023681996536675</v>
      </c>
      <c r="Z101" s="68"/>
      <c r="AA101" s="57">
        <v>0.10242620299999999</v>
      </c>
      <c r="AB101" s="23">
        <v>4.5862478955223877E-2</v>
      </c>
      <c r="AC101" s="23" t="s">
        <v>153</v>
      </c>
      <c r="AD101" s="65">
        <v>44340</v>
      </c>
    </row>
    <row r="102" spans="1:30" s="5" customFormat="1" ht="15" customHeight="1" x14ac:dyDescent="0.35">
      <c r="A102" s="18"/>
      <c r="B102" s="20" t="s">
        <v>62</v>
      </c>
      <c r="C102" s="19" t="s">
        <v>240</v>
      </c>
      <c r="D102" s="19" t="s">
        <v>226</v>
      </c>
      <c r="E102" s="19" t="s">
        <v>212</v>
      </c>
      <c r="F102" s="19" t="s">
        <v>219</v>
      </c>
      <c r="G102" s="19" t="s">
        <v>219</v>
      </c>
      <c r="H102" s="21">
        <v>3.0000000000000001E-3</v>
      </c>
      <c r="I102" s="68"/>
      <c r="J102" s="22">
        <v>75.64</v>
      </c>
      <c r="K102" s="68"/>
      <c r="L102" s="23">
        <v>4.9735348568E-2</v>
      </c>
      <c r="M102" s="23">
        <v>3.5534906828999999E-2</v>
      </c>
      <c r="N102" s="23">
        <v>5.9842052528999996E-2</v>
      </c>
      <c r="O102" s="23">
        <v>7.7528082137999998E-2</v>
      </c>
      <c r="P102" s="61"/>
      <c r="Q102" s="21">
        <v>6.7539627843000005E-3</v>
      </c>
      <c r="R102" s="21">
        <v>8.0598582304999999E-2</v>
      </c>
      <c r="S102" s="61"/>
      <c r="T102" s="64">
        <v>221.71731349000001</v>
      </c>
      <c r="U102" s="66" t="s">
        <v>412</v>
      </c>
      <c r="V102" s="68"/>
      <c r="W102" s="64">
        <v>107030.6</v>
      </c>
      <c r="X102" s="64">
        <v>128178.28606</v>
      </c>
      <c r="Y102" s="56">
        <v>0.83501350571889532</v>
      </c>
      <c r="Z102" s="68"/>
      <c r="AA102" s="57">
        <v>0.49</v>
      </c>
      <c r="AB102" s="23">
        <v>7.7736647276573242E-2</v>
      </c>
      <c r="AC102" s="23" t="s">
        <v>153</v>
      </c>
      <c r="AD102" s="65">
        <v>44347</v>
      </c>
    </row>
    <row r="103" spans="1:30" s="5" customFormat="1" ht="15" customHeight="1" x14ac:dyDescent="0.35">
      <c r="A103" s="18"/>
      <c r="B103" s="20" t="s">
        <v>67</v>
      </c>
      <c r="C103" s="19" t="s">
        <v>255</v>
      </c>
      <c r="D103" s="19" t="s">
        <v>226</v>
      </c>
      <c r="E103" s="19" t="s">
        <v>212</v>
      </c>
      <c r="F103" s="19" t="s">
        <v>221</v>
      </c>
      <c r="G103" s="19" t="s">
        <v>221</v>
      </c>
      <c r="H103" s="21">
        <v>3.0000000000000001E-3</v>
      </c>
      <c r="I103" s="68"/>
      <c r="J103" s="22">
        <v>877.9</v>
      </c>
      <c r="K103" s="68"/>
      <c r="L103" s="23">
        <v>1.7295575383999999E-2</v>
      </c>
      <c r="M103" s="23">
        <v>0.11041810891000001</v>
      </c>
      <c r="N103" s="23">
        <v>-8.2701940932000007E-2</v>
      </c>
      <c r="O103" s="23">
        <v>-0.26150424907000003</v>
      </c>
      <c r="P103" s="61"/>
      <c r="Q103" s="21">
        <v>8.2183908046000002E-3</v>
      </c>
      <c r="R103" s="21">
        <v>7.0839753467E-2</v>
      </c>
      <c r="S103" s="61"/>
      <c r="T103" s="64">
        <v>78.376102063999994</v>
      </c>
      <c r="U103" s="66" t="s">
        <v>412</v>
      </c>
      <c r="V103" s="68"/>
      <c r="W103" s="64">
        <v>89250.825599999996</v>
      </c>
      <c r="X103" s="64">
        <v>116031.9803</v>
      </c>
      <c r="Y103" s="56">
        <v>0.76919160880683513</v>
      </c>
      <c r="Z103" s="68"/>
      <c r="AA103" s="57">
        <v>7.15</v>
      </c>
      <c r="AB103" s="23">
        <v>9.7733227019022678E-2</v>
      </c>
      <c r="AC103" s="23" t="s">
        <v>154</v>
      </c>
      <c r="AD103" s="65">
        <v>44354</v>
      </c>
    </row>
    <row r="104" spans="1:30" s="5" customFormat="1" ht="15" customHeight="1" x14ac:dyDescent="0.35">
      <c r="A104" s="18"/>
      <c r="B104" s="20" t="s">
        <v>97</v>
      </c>
      <c r="C104" s="19" t="s">
        <v>301</v>
      </c>
      <c r="D104" s="19" t="s">
        <v>226</v>
      </c>
      <c r="E104" s="19" t="s">
        <v>300</v>
      </c>
      <c r="F104" s="19" t="s">
        <v>209</v>
      </c>
      <c r="G104" s="19" t="s">
        <v>213</v>
      </c>
      <c r="H104" s="21">
        <v>0.02</v>
      </c>
      <c r="I104" s="68"/>
      <c r="J104" s="22">
        <v>395</v>
      </c>
      <c r="K104" s="68"/>
      <c r="L104" s="23">
        <v>-4.6809877857999999E-3</v>
      </c>
      <c r="M104" s="23">
        <v>-0.1419518467</v>
      </c>
      <c r="N104" s="23">
        <v>-0.14291391636</v>
      </c>
      <c r="O104" s="23">
        <v>6.4199344990000004E-2</v>
      </c>
      <c r="P104" s="61"/>
      <c r="Q104" s="21">
        <v>7.7074164396000004E-3</v>
      </c>
      <c r="R104" s="21">
        <v>8.6851163130000006E-2</v>
      </c>
      <c r="S104" s="61"/>
      <c r="T104" s="64">
        <v>78.538290794000005</v>
      </c>
      <c r="U104" s="66" t="s">
        <v>412</v>
      </c>
      <c r="V104" s="68"/>
      <c r="W104" s="64">
        <v>79000</v>
      </c>
      <c r="X104" s="64">
        <v>60619.598180000001</v>
      </c>
      <c r="Y104" s="56">
        <v>1.3032089022665969</v>
      </c>
      <c r="Z104" s="68"/>
      <c r="AA104" s="57">
        <v>3.08304365</v>
      </c>
      <c r="AB104" s="23">
        <v>9.3662085569620246E-2</v>
      </c>
      <c r="AC104" s="23" t="s">
        <v>163</v>
      </c>
      <c r="AD104" s="65">
        <v>44358</v>
      </c>
    </row>
    <row r="105" spans="1:30" s="5" customFormat="1" ht="15" customHeight="1" x14ac:dyDescent="0.35">
      <c r="A105" s="18"/>
      <c r="B105" s="20" t="s">
        <v>79</v>
      </c>
      <c r="C105" s="19" t="s">
        <v>273</v>
      </c>
      <c r="D105" s="19" t="s">
        <v>226</v>
      </c>
      <c r="E105" s="19" t="s">
        <v>196</v>
      </c>
      <c r="F105" s="19" t="s">
        <v>209</v>
      </c>
      <c r="G105" s="19" t="s">
        <v>0</v>
      </c>
      <c r="H105" s="21">
        <v>7.4644805801792414E-3</v>
      </c>
      <c r="I105" s="68"/>
      <c r="J105" s="22">
        <v>1322.92</v>
      </c>
      <c r="K105" s="68"/>
      <c r="L105" s="23">
        <v>-2.2993497750999998E-3</v>
      </c>
      <c r="M105" s="23">
        <v>2.5696581359000003E-2</v>
      </c>
      <c r="N105" s="23">
        <v>3.1976302383999997E-2</v>
      </c>
      <c r="O105" s="23">
        <v>-4.1888108513000004E-2</v>
      </c>
      <c r="P105" s="61"/>
      <c r="Q105" s="21">
        <v>3.0075414100999998E-3</v>
      </c>
      <c r="R105" s="21">
        <v>4.6537364424999998E-2</v>
      </c>
      <c r="S105" s="61"/>
      <c r="T105" s="64">
        <v>23.654249364999998</v>
      </c>
      <c r="U105" s="66" t="s">
        <v>412</v>
      </c>
      <c r="V105" s="68"/>
      <c r="W105" s="64">
        <v>86296.717439999993</v>
      </c>
      <c r="X105" s="64">
        <v>107462.66675</v>
      </c>
      <c r="Y105" s="56">
        <v>0.80303904648820745</v>
      </c>
      <c r="Z105" s="68"/>
      <c r="AA105" s="57">
        <v>4</v>
      </c>
      <c r="AB105" s="23">
        <v>3.6283373144256642E-2</v>
      </c>
      <c r="AC105" s="23" t="s">
        <v>162</v>
      </c>
      <c r="AD105" s="65">
        <v>44336</v>
      </c>
    </row>
    <row r="106" spans="1:30" s="5" customFormat="1" ht="15" customHeight="1" x14ac:dyDescent="0.35">
      <c r="A106" s="18"/>
      <c r="B106" s="20" t="s">
        <v>150</v>
      </c>
      <c r="C106" s="19" t="s">
        <v>275</v>
      </c>
      <c r="D106" s="19" t="s">
        <v>226</v>
      </c>
      <c r="E106" s="19" t="s">
        <v>196</v>
      </c>
      <c r="F106" s="19" t="s">
        <v>209</v>
      </c>
      <c r="G106" s="19" t="s">
        <v>266</v>
      </c>
      <c r="H106" s="21">
        <v>5.5000000000000005E-3</v>
      </c>
      <c r="I106" s="68"/>
      <c r="J106" s="22" t="e">
        <v>#N/A</v>
      </c>
      <c r="K106" s="68"/>
      <c r="L106" s="23" t="s">
        <v>412</v>
      </c>
      <c r="M106" s="23" t="s">
        <v>412</v>
      </c>
      <c r="N106" s="23" t="s">
        <v>412</v>
      </c>
      <c r="O106" s="23" t="s">
        <v>412</v>
      </c>
      <c r="P106" s="61"/>
      <c r="Q106" s="21" t="s">
        <v>412</v>
      </c>
      <c r="R106" s="21" t="s">
        <v>412</v>
      </c>
      <c r="S106" s="61"/>
      <c r="T106" s="64" t="s">
        <v>412</v>
      </c>
      <c r="U106" s="66" t="s">
        <v>412</v>
      </c>
      <c r="V106" s="68"/>
      <c r="W106" s="64" t="s">
        <v>412</v>
      </c>
      <c r="X106" s="64" t="s">
        <v>412</v>
      </c>
      <c r="Y106" s="56" t="s">
        <v>372</v>
      </c>
      <c r="Z106" s="68"/>
      <c r="AA106" s="57" t="s">
        <v>412</v>
      </c>
      <c r="AB106" s="23" t="e">
        <v>#VALUE!</v>
      </c>
      <c r="AC106" s="23" t="s">
        <v>162</v>
      </c>
      <c r="AD106" s="65" t="s">
        <v>412</v>
      </c>
    </row>
    <row r="107" spans="1:30" s="5" customFormat="1" ht="15" customHeight="1" x14ac:dyDescent="0.35">
      <c r="A107" s="18"/>
      <c r="B107" s="20" t="s">
        <v>78</v>
      </c>
      <c r="C107" s="19" t="s">
        <v>271</v>
      </c>
      <c r="D107" s="19" t="s">
        <v>226</v>
      </c>
      <c r="E107" s="19" t="s">
        <v>196</v>
      </c>
      <c r="F107" s="19" t="s">
        <v>272</v>
      </c>
      <c r="G107" s="19" t="s">
        <v>244</v>
      </c>
      <c r="H107" s="21">
        <v>2.3E-3</v>
      </c>
      <c r="I107" s="68"/>
      <c r="J107" s="22">
        <v>36.549999999999997</v>
      </c>
      <c r="K107" s="68"/>
      <c r="L107" s="23">
        <v>-5.3250743010999996E-2</v>
      </c>
      <c r="M107" s="23">
        <v>-6.7483289394000001E-2</v>
      </c>
      <c r="N107" s="23">
        <v>-6.5430226246999998E-2</v>
      </c>
      <c r="O107" s="23">
        <v>-0.11898263235000001</v>
      </c>
      <c r="P107" s="61"/>
      <c r="Q107" s="21">
        <v>6.1933316076000005E-4</v>
      </c>
      <c r="R107" s="21">
        <v>2.9611472596000003E-2</v>
      </c>
      <c r="S107" s="61"/>
      <c r="T107" s="64">
        <v>23.594465397</v>
      </c>
      <c r="U107" s="66" t="s">
        <v>412</v>
      </c>
      <c r="V107" s="68"/>
      <c r="W107" s="64">
        <v>39400.9</v>
      </c>
      <c r="X107" s="64">
        <v>97817.118870000006</v>
      </c>
      <c r="Y107" s="56">
        <v>0.40280168190564086</v>
      </c>
      <c r="Z107" s="68"/>
      <c r="AA107" s="57">
        <v>2.3924839999999999E-2</v>
      </c>
      <c r="AB107" s="23">
        <v>7.854940629274965E-3</v>
      </c>
      <c r="AC107" s="23" t="s">
        <v>153</v>
      </c>
      <c r="AD107" s="65">
        <v>44347</v>
      </c>
    </row>
    <row r="108" spans="1:30" s="5" customFormat="1" ht="15" customHeight="1" x14ac:dyDescent="0.35">
      <c r="A108" s="18"/>
      <c r="B108" s="20" t="s">
        <v>90</v>
      </c>
      <c r="C108" s="19" t="s">
        <v>290</v>
      </c>
      <c r="D108" s="19" t="s">
        <v>226</v>
      </c>
      <c r="E108" s="19" t="s">
        <v>284</v>
      </c>
      <c r="F108" s="19" t="s">
        <v>224</v>
      </c>
      <c r="G108" s="19" t="s">
        <v>224</v>
      </c>
      <c r="H108" s="21">
        <v>3.4999999999999996E-3</v>
      </c>
      <c r="I108" s="68"/>
      <c r="J108" s="22">
        <v>389</v>
      </c>
      <c r="K108" s="68"/>
      <c r="L108" s="23">
        <v>0.12567729037</v>
      </c>
      <c r="M108" s="23">
        <v>0.55533431057999993</v>
      </c>
      <c r="N108" s="23">
        <v>0.38595485887000003</v>
      </c>
      <c r="O108" s="23">
        <v>0.51042333153999997</v>
      </c>
      <c r="P108" s="61"/>
      <c r="Q108" s="21">
        <v>1.3381216433E-2</v>
      </c>
      <c r="R108" s="21">
        <v>4.5615251761000002E-2</v>
      </c>
      <c r="S108" s="61"/>
      <c r="T108" s="64">
        <v>29.639238413000001</v>
      </c>
      <c r="U108" s="66" t="s">
        <v>412</v>
      </c>
      <c r="V108" s="68"/>
      <c r="W108" s="64">
        <v>20849.233</v>
      </c>
      <c r="X108" s="64">
        <v>34657.81654</v>
      </c>
      <c r="Y108" s="56">
        <v>0.60157375972998905</v>
      </c>
      <c r="Z108" s="68"/>
      <c r="AA108" s="57">
        <v>4.6834257513999997</v>
      </c>
      <c r="AB108" s="23">
        <v>0.14447585865501283</v>
      </c>
      <c r="AC108" s="23" t="s">
        <v>154</v>
      </c>
      <c r="AD108" s="65">
        <v>44347</v>
      </c>
    </row>
    <row r="109" spans="1:30" s="5" customFormat="1" ht="15" customHeight="1" x14ac:dyDescent="0.35">
      <c r="A109" s="18"/>
      <c r="B109" s="20" t="s">
        <v>73</v>
      </c>
      <c r="C109" s="19" t="s">
        <v>263</v>
      </c>
      <c r="D109" s="19" t="s">
        <v>192</v>
      </c>
      <c r="E109" s="19" t="s">
        <v>212</v>
      </c>
      <c r="F109" s="19" t="s">
        <v>243</v>
      </c>
      <c r="G109" s="19" t="s">
        <v>264</v>
      </c>
      <c r="H109" s="21">
        <v>5.0000000000000001E-3</v>
      </c>
      <c r="I109" s="68"/>
      <c r="J109" s="22">
        <v>6.99</v>
      </c>
      <c r="K109" s="68"/>
      <c r="L109" s="23">
        <v>-2.5104602510999999E-2</v>
      </c>
      <c r="M109" s="23">
        <v>1.3043478260000001E-2</v>
      </c>
      <c r="N109" s="23">
        <v>-7.1022727278999996E-3</v>
      </c>
      <c r="O109" s="23">
        <v>-0.25559105431000001</v>
      </c>
      <c r="P109" s="61"/>
      <c r="Q109" s="21">
        <v>0</v>
      </c>
      <c r="R109" s="21">
        <v>0</v>
      </c>
      <c r="S109" s="61"/>
      <c r="T109" s="64">
        <v>10.382845873000001</v>
      </c>
      <c r="U109" s="66" t="s">
        <v>412</v>
      </c>
      <c r="V109" s="68"/>
      <c r="W109" s="64">
        <v>12943.152330000001</v>
      </c>
      <c r="X109" s="64">
        <v>25862.4486</v>
      </c>
      <c r="Y109" s="56">
        <v>0.50046121038980051</v>
      </c>
      <c r="Z109" s="68"/>
      <c r="AA109" s="57">
        <v>0</v>
      </c>
      <c r="AB109" s="23">
        <v>0</v>
      </c>
      <c r="AC109" s="23" t="s">
        <v>153</v>
      </c>
      <c r="AD109" s="65">
        <v>42551</v>
      </c>
    </row>
    <row r="110" spans="1:30" s="5" customFormat="1" ht="15" customHeight="1" x14ac:dyDescent="0.35">
      <c r="A110" s="18"/>
      <c r="B110" s="20" t="s">
        <v>105</v>
      </c>
      <c r="C110" s="19" t="s">
        <v>313</v>
      </c>
      <c r="D110" s="19" t="s">
        <v>192</v>
      </c>
      <c r="E110" s="19" t="s">
        <v>250</v>
      </c>
      <c r="F110" s="19" t="s">
        <v>221</v>
      </c>
      <c r="G110" s="19" t="s">
        <v>221</v>
      </c>
      <c r="H110" s="21">
        <v>7.4999999999999997E-3</v>
      </c>
      <c r="I110" s="68"/>
      <c r="J110" s="22">
        <v>12.61</v>
      </c>
      <c r="K110" s="68"/>
      <c r="L110" s="23">
        <v>2.2153854541000002E-2</v>
      </c>
      <c r="M110" s="23">
        <v>-0.1451970048</v>
      </c>
      <c r="N110" s="23">
        <v>-0.30516601261999998</v>
      </c>
      <c r="O110" s="23">
        <v>-9.0576426931000001E-2</v>
      </c>
      <c r="P110" s="61"/>
      <c r="Q110" s="21">
        <v>3.5319143779999999E-3</v>
      </c>
      <c r="R110" s="21">
        <v>3.8048183542E-2</v>
      </c>
      <c r="S110" s="61"/>
      <c r="T110" s="64">
        <v>10.83181746</v>
      </c>
      <c r="U110" s="66" t="s">
        <v>412</v>
      </c>
      <c r="V110" s="68"/>
      <c r="W110" s="64">
        <v>6504.5406400000002</v>
      </c>
      <c r="X110" s="64">
        <v>11801.375840000001</v>
      </c>
      <c r="Y110" s="56">
        <v>0.55116799330746502</v>
      </c>
      <c r="Z110" s="68"/>
      <c r="AA110" s="57">
        <v>4.3725100000000003E-2</v>
      </c>
      <c r="AB110" s="23">
        <v>4.1609928628072959E-2</v>
      </c>
      <c r="AC110" s="23" t="s">
        <v>164</v>
      </c>
      <c r="AD110" s="65">
        <v>44347</v>
      </c>
    </row>
    <row r="111" spans="1:30" s="5" customFormat="1" ht="15" customHeight="1" x14ac:dyDescent="0.35">
      <c r="A111" s="18"/>
      <c r="B111" s="20" t="s">
        <v>183</v>
      </c>
      <c r="C111" s="19" t="s">
        <v>351</v>
      </c>
      <c r="D111" s="19" t="s">
        <v>226</v>
      </c>
      <c r="E111" s="19" t="s">
        <v>292</v>
      </c>
      <c r="F111" s="19" t="s">
        <v>221</v>
      </c>
      <c r="G111" s="19" t="s">
        <v>221</v>
      </c>
      <c r="H111" s="21">
        <v>6.9999999999999993E-3</v>
      </c>
      <c r="I111" s="68"/>
      <c r="J111" s="22">
        <v>147.35</v>
      </c>
      <c r="K111" s="68"/>
      <c r="L111" s="23">
        <v>9.4274469284E-3</v>
      </c>
      <c r="M111" s="23">
        <v>2.5658897571999999E-2</v>
      </c>
      <c r="N111" s="23">
        <v>-1.4429478870000001E-3</v>
      </c>
      <c r="O111" s="23">
        <v>-4.9837722362999999E-2</v>
      </c>
      <c r="P111" s="61"/>
      <c r="Q111" s="21">
        <v>7.0068027210999995E-3</v>
      </c>
      <c r="R111" s="21">
        <v>7.2389570186999999E-2</v>
      </c>
      <c r="S111" s="61"/>
      <c r="T111" s="64">
        <v>353.80135634999999</v>
      </c>
      <c r="U111" s="66">
        <v>3.0399999999999997E-3</v>
      </c>
      <c r="V111" s="68"/>
      <c r="W111" s="64">
        <v>297885.85434999998</v>
      </c>
      <c r="X111" s="64">
        <v>303894.53055999998</v>
      </c>
      <c r="Y111" s="56">
        <v>0.98022775796942596</v>
      </c>
      <c r="Z111" s="68"/>
      <c r="AA111" s="57">
        <v>1.03</v>
      </c>
      <c r="AB111" s="23">
        <v>8.3881913810654907E-2</v>
      </c>
      <c r="AC111" s="23" t="s">
        <v>153</v>
      </c>
      <c r="AD111" s="65">
        <v>44347</v>
      </c>
    </row>
    <row r="112" spans="1:30" s="5" customFormat="1" ht="15" customHeight="1" x14ac:dyDescent="0.35">
      <c r="A112" s="18"/>
      <c r="B112" s="20" t="s">
        <v>407</v>
      </c>
      <c r="C112" s="19" t="s">
        <v>408</v>
      </c>
      <c r="D112" s="19" t="s">
        <v>192</v>
      </c>
      <c r="E112" s="19" t="s">
        <v>401</v>
      </c>
      <c r="F112" s="19" t="s">
        <v>210</v>
      </c>
      <c r="G112" s="19" t="s">
        <v>409</v>
      </c>
      <c r="H112" s="21">
        <v>1.24E-2</v>
      </c>
      <c r="I112" s="68"/>
      <c r="J112" s="22">
        <v>78.5</v>
      </c>
      <c r="K112" s="68"/>
      <c r="L112" s="23">
        <v>-9.5677374822999997E-2</v>
      </c>
      <c r="M112" s="23">
        <v>-0.10517472265</v>
      </c>
      <c r="N112" s="23" t="s">
        <v>412</v>
      </c>
      <c r="O112" s="23" t="s">
        <v>412</v>
      </c>
      <c r="P112" s="61"/>
      <c r="Q112" s="21">
        <v>7.6475494115999998E-3</v>
      </c>
      <c r="R112" s="21" t="s">
        <v>412</v>
      </c>
      <c r="S112" s="61"/>
      <c r="T112" s="64">
        <v>160.92993301999999</v>
      </c>
      <c r="U112" s="66" t="s">
        <v>412</v>
      </c>
      <c r="V112" s="68"/>
      <c r="W112" s="64">
        <v>116341.10335</v>
      </c>
      <c r="X112" s="64">
        <v>156776.10089999999</v>
      </c>
      <c r="Y112" s="56">
        <v>0.7420844292090697</v>
      </c>
      <c r="Z112" s="68"/>
      <c r="AA112" s="57">
        <v>0.66939000000000004</v>
      </c>
      <c r="AB112" s="23">
        <v>8.7999999999999995E-2</v>
      </c>
      <c r="AC112" s="23" t="s">
        <v>410</v>
      </c>
      <c r="AD112" s="65">
        <v>44355</v>
      </c>
    </row>
    <row r="113" spans="1:30" s="5" customFormat="1" ht="15" customHeight="1" x14ac:dyDescent="0.35">
      <c r="A113" s="18"/>
      <c r="B113" s="20" t="s">
        <v>378</v>
      </c>
      <c r="C113" s="19" t="s">
        <v>392</v>
      </c>
      <c r="D113" s="19" t="s">
        <v>192</v>
      </c>
      <c r="E113" s="19" t="s">
        <v>250</v>
      </c>
      <c r="F113" s="19" t="s">
        <v>210</v>
      </c>
      <c r="G113" s="19" t="s">
        <v>393</v>
      </c>
      <c r="H113" s="21">
        <v>1.1999999999999999E-2</v>
      </c>
      <c r="I113" s="68"/>
      <c r="J113" s="22">
        <v>136.22999999999999</v>
      </c>
      <c r="K113" s="68"/>
      <c r="L113" s="23">
        <v>3.2698822033000001E-2</v>
      </c>
      <c r="M113" s="23">
        <v>3.6784079371999998E-2</v>
      </c>
      <c r="N113" s="23">
        <v>0.14100509250000001</v>
      </c>
      <c r="O113" s="23">
        <v>0.73008909755000007</v>
      </c>
      <c r="P113" s="61"/>
      <c r="Q113" s="21">
        <v>1.4205607476999999E-2</v>
      </c>
      <c r="R113" s="21">
        <v>0.19965133654</v>
      </c>
      <c r="S113" s="61"/>
      <c r="T113" s="64">
        <v>10238.692738</v>
      </c>
      <c r="U113" s="66">
        <v>1.915E-2</v>
      </c>
      <c r="V113" s="68"/>
      <c r="W113" s="64">
        <v>1391624.4480000001</v>
      </c>
      <c r="X113" s="64">
        <v>1194309.3733999999</v>
      </c>
      <c r="Y113" s="56">
        <v>1.1652126986479869</v>
      </c>
      <c r="Z113" s="68"/>
      <c r="AA113" s="57">
        <v>1.9</v>
      </c>
      <c r="AB113" s="23">
        <v>0.16736401673640167</v>
      </c>
      <c r="AC113" s="23" t="s">
        <v>154</v>
      </c>
      <c r="AD113" s="65">
        <v>44355</v>
      </c>
    </row>
    <row r="114" spans="1:30" s="36" customFormat="1" ht="16.5" customHeight="1" x14ac:dyDescent="0.35">
      <c r="A114" s="24"/>
      <c r="B114" s="25"/>
      <c r="C114" s="26"/>
      <c r="D114" s="26"/>
      <c r="E114" s="27"/>
      <c r="F114" s="27"/>
      <c r="G114" s="27"/>
      <c r="H114" s="27"/>
      <c r="I114" s="29"/>
      <c r="J114" s="28"/>
      <c r="K114" s="29"/>
      <c r="L114" s="28"/>
      <c r="M114" s="27"/>
      <c r="N114" s="27"/>
      <c r="O114" s="30"/>
      <c r="P114" s="29"/>
      <c r="Q114" s="32"/>
      <c r="R114" s="27"/>
      <c r="S114" s="29"/>
      <c r="T114" s="35"/>
      <c r="U114" s="35"/>
      <c r="V114" s="29"/>
      <c r="W114" s="35"/>
      <c r="X114" s="35"/>
      <c r="Y114" s="35"/>
      <c r="Z114" s="29"/>
      <c r="AA114" s="33"/>
      <c r="AB114" s="34"/>
      <c r="AC114" s="34"/>
      <c r="AD114" s="31"/>
    </row>
    <row r="115" spans="1:30" s="46" customFormat="1" ht="15" customHeight="1" x14ac:dyDescent="0.45">
      <c r="A115" s="5"/>
      <c r="B115" s="58" t="s">
        <v>129</v>
      </c>
      <c r="C115" s="38"/>
      <c r="D115" s="38"/>
      <c r="E115" s="37"/>
      <c r="F115" s="37"/>
      <c r="G115" s="39"/>
      <c r="H115" s="39"/>
      <c r="I115" s="68"/>
      <c r="J115" s="40"/>
      <c r="K115" s="68"/>
      <c r="L115" s="40"/>
      <c r="M115" s="41"/>
      <c r="N115" s="41"/>
      <c r="O115" s="41"/>
      <c r="P115" s="68"/>
      <c r="Q115" s="42"/>
      <c r="R115" s="42"/>
      <c r="S115" s="68"/>
      <c r="T115" s="45"/>
      <c r="U115" s="45"/>
      <c r="V115" s="68"/>
      <c r="W115" s="45"/>
      <c r="X115" s="45"/>
      <c r="Y115" s="45"/>
      <c r="Z115" s="68"/>
      <c r="AA115" s="43"/>
      <c r="AB115" s="43"/>
      <c r="AC115" s="43"/>
      <c r="AD115" s="44"/>
    </row>
    <row r="116" spans="1:30" s="46" customFormat="1" ht="15" customHeight="1" x14ac:dyDescent="0.45">
      <c r="A116" s="5"/>
      <c r="B116" s="58" t="s">
        <v>130</v>
      </c>
      <c r="C116" s="38"/>
      <c r="D116" s="38"/>
      <c r="E116" s="37"/>
      <c r="F116" s="37"/>
      <c r="G116" s="39"/>
      <c r="H116" s="39"/>
      <c r="I116" s="68"/>
      <c r="J116" s="40"/>
      <c r="K116" s="68"/>
      <c r="L116" s="40"/>
      <c r="M116" s="41"/>
      <c r="N116" s="41"/>
      <c r="O116" s="41"/>
      <c r="P116" s="68"/>
      <c r="Q116" s="42"/>
      <c r="R116" s="42"/>
      <c r="S116" s="68"/>
      <c r="T116" s="45"/>
      <c r="U116" s="45"/>
      <c r="V116" s="68"/>
      <c r="W116" s="45"/>
      <c r="X116" s="45"/>
      <c r="Y116" s="45"/>
      <c r="Z116" s="68"/>
      <c r="AA116" s="43"/>
      <c r="AB116" s="43"/>
      <c r="AC116" s="43"/>
      <c r="AD116" s="44"/>
    </row>
    <row r="117" spans="1:30" s="46" customFormat="1" ht="15" customHeight="1" x14ac:dyDescent="0.45">
      <c r="A117" s="5"/>
      <c r="B117" s="58" t="s">
        <v>131</v>
      </c>
      <c r="C117" s="38"/>
      <c r="D117" s="38"/>
      <c r="E117" s="37"/>
      <c r="F117" s="37"/>
      <c r="G117" s="39"/>
      <c r="H117" s="39"/>
      <c r="I117" s="68"/>
      <c r="J117" s="40"/>
      <c r="K117" s="68"/>
      <c r="L117" s="40"/>
      <c r="M117" s="41"/>
      <c r="N117" s="41"/>
      <c r="O117" s="41"/>
      <c r="P117" s="68"/>
      <c r="Q117" s="42"/>
      <c r="R117" s="42"/>
      <c r="S117" s="68"/>
      <c r="T117" s="45"/>
      <c r="U117" s="45"/>
      <c r="V117" s="68"/>
      <c r="W117" s="45"/>
      <c r="X117" s="45"/>
      <c r="Y117" s="45"/>
      <c r="Z117" s="68"/>
      <c r="AA117" s="43"/>
      <c r="AB117" s="43"/>
      <c r="AC117" s="43"/>
      <c r="AD117" s="44"/>
    </row>
    <row r="118" spans="1:30" s="46" customFormat="1" ht="15" customHeight="1" x14ac:dyDescent="0.45">
      <c r="A118" s="5"/>
      <c r="B118" s="59" t="s">
        <v>132</v>
      </c>
      <c r="C118" s="38"/>
      <c r="D118" s="38"/>
      <c r="E118" s="37"/>
      <c r="F118" s="37"/>
      <c r="G118" s="37"/>
      <c r="H118" s="39"/>
      <c r="I118" s="68"/>
      <c r="J118" s="40"/>
      <c r="K118" s="68"/>
      <c r="L118" s="40"/>
      <c r="M118" s="41"/>
      <c r="N118" s="41"/>
      <c r="O118" s="41"/>
      <c r="P118" s="68"/>
      <c r="Q118" s="42"/>
      <c r="R118" s="42"/>
      <c r="S118" s="68"/>
      <c r="T118" s="45"/>
      <c r="U118" s="45"/>
      <c r="V118" s="68"/>
      <c r="W118" s="45"/>
      <c r="X118" s="45"/>
      <c r="Y118" s="45"/>
      <c r="Z118" s="68"/>
      <c r="AA118" s="43"/>
      <c r="AB118" s="43"/>
      <c r="AC118" s="43"/>
      <c r="AD118" s="44"/>
    </row>
    <row r="119" spans="1:30" s="5" customFormat="1" ht="16.5" customHeight="1" x14ac:dyDescent="0.45">
      <c r="B119" s="59" t="s">
        <v>133</v>
      </c>
      <c r="C119" s="38"/>
      <c r="D119" s="38"/>
      <c r="E119" s="37"/>
      <c r="F119" s="37"/>
      <c r="G119" s="37"/>
      <c r="H119" s="39"/>
      <c r="I119" s="68"/>
      <c r="J119" s="40"/>
      <c r="K119" s="68"/>
      <c r="L119" s="40"/>
      <c r="M119" s="41"/>
      <c r="N119" s="41"/>
      <c r="O119" s="41"/>
      <c r="P119" s="68"/>
      <c r="Q119" s="42"/>
      <c r="R119" s="42"/>
      <c r="S119" s="68"/>
      <c r="T119" s="45"/>
      <c r="U119" s="45"/>
      <c r="V119" s="68"/>
      <c r="W119" s="45"/>
      <c r="X119" s="45"/>
      <c r="Y119" s="45"/>
      <c r="Z119" s="68"/>
      <c r="AA119" s="43"/>
      <c r="AB119" s="43"/>
      <c r="AC119" s="43"/>
      <c r="AD119" s="44"/>
    </row>
    <row r="120" spans="1:30" s="5" customFormat="1" ht="16.5" customHeight="1" x14ac:dyDescent="0.45">
      <c r="B120" s="58" t="s">
        <v>134</v>
      </c>
      <c r="C120" s="38"/>
      <c r="D120" s="38"/>
      <c r="E120" s="37"/>
      <c r="F120" s="37"/>
      <c r="G120" s="37"/>
      <c r="H120" s="39"/>
      <c r="I120" s="68"/>
      <c r="J120" s="40"/>
      <c r="K120" s="68"/>
      <c r="L120" s="40"/>
      <c r="M120" s="41"/>
      <c r="N120" s="41"/>
      <c r="O120" s="41"/>
      <c r="P120" s="68"/>
      <c r="Q120" s="42"/>
      <c r="R120" s="42"/>
      <c r="S120" s="68"/>
      <c r="T120" s="45"/>
      <c r="U120" s="45"/>
      <c r="V120" s="68"/>
      <c r="W120" s="45"/>
      <c r="X120" s="45"/>
      <c r="Y120" s="45"/>
      <c r="Z120" s="68"/>
      <c r="AA120" s="43"/>
      <c r="AB120" s="43"/>
      <c r="AC120" s="43"/>
      <c r="AD120" s="44"/>
    </row>
    <row r="121" spans="1:30" s="5" customFormat="1" ht="16.5" customHeight="1" x14ac:dyDescent="0.45">
      <c r="B121" s="58" t="s">
        <v>135</v>
      </c>
      <c r="C121" s="38"/>
      <c r="D121" s="38"/>
      <c r="E121" s="37"/>
      <c r="F121" s="37"/>
      <c r="G121" s="37"/>
      <c r="H121" s="39"/>
      <c r="I121" s="68"/>
      <c r="J121" s="40"/>
      <c r="K121" s="68"/>
      <c r="L121" s="40"/>
      <c r="M121" s="47"/>
      <c r="N121" s="47"/>
      <c r="O121" s="47"/>
      <c r="P121" s="68"/>
      <c r="Q121" s="48"/>
      <c r="R121" s="48"/>
      <c r="S121" s="68"/>
      <c r="T121" s="45"/>
      <c r="U121" s="45"/>
      <c r="V121" s="68"/>
      <c r="W121" s="45"/>
      <c r="X121" s="45"/>
      <c r="Y121" s="45"/>
      <c r="Z121" s="68"/>
      <c r="AA121" s="49"/>
      <c r="AB121" s="49"/>
      <c r="AC121" s="49"/>
      <c r="AD121" s="44"/>
    </row>
    <row r="122" spans="1:30" s="5" customFormat="1" ht="16.5" customHeight="1" x14ac:dyDescent="0.45">
      <c r="B122" s="58" t="s">
        <v>136</v>
      </c>
      <c r="C122" s="38"/>
      <c r="D122" s="38"/>
      <c r="E122" s="37"/>
      <c r="F122" s="37"/>
      <c r="G122" s="37"/>
      <c r="H122" s="39"/>
      <c r="I122" s="68"/>
      <c r="J122" s="40"/>
      <c r="K122" s="68"/>
      <c r="L122" s="40"/>
      <c r="M122" s="41"/>
      <c r="N122" s="41"/>
      <c r="O122" s="41"/>
      <c r="P122" s="68"/>
      <c r="Q122" s="42"/>
      <c r="R122" s="42"/>
      <c r="S122" s="68"/>
      <c r="T122" s="45"/>
      <c r="U122" s="45"/>
      <c r="V122" s="68"/>
      <c r="W122" s="45"/>
      <c r="X122" s="45"/>
      <c r="Y122" s="45"/>
      <c r="Z122" s="68"/>
      <c r="AA122" s="43"/>
      <c r="AB122" s="43"/>
      <c r="AC122" s="43"/>
      <c r="AD122" s="44"/>
    </row>
    <row r="123" spans="1:30" x14ac:dyDescent="0.35">
      <c r="B123" s="58" t="s">
        <v>137</v>
      </c>
      <c r="C123" s="50"/>
      <c r="D123" s="50"/>
      <c r="E123" s="29"/>
      <c r="F123" s="29"/>
      <c r="G123" s="29"/>
      <c r="H123" s="29"/>
      <c r="J123" s="29"/>
      <c r="L123" s="29"/>
      <c r="M123" s="29"/>
      <c r="N123" s="29"/>
      <c r="O123" s="29"/>
      <c r="Q123" s="29"/>
      <c r="R123" s="29"/>
      <c r="T123" s="29"/>
      <c r="U123" s="29"/>
      <c r="W123" s="29"/>
      <c r="X123" s="29"/>
      <c r="Y123" s="29"/>
      <c r="AA123" s="29"/>
      <c r="AB123" s="29"/>
      <c r="AC123" s="29"/>
      <c r="AD123" s="29"/>
    </row>
    <row r="124" spans="1:30" x14ac:dyDescent="0.35">
      <c r="B124" s="58" t="s">
        <v>138</v>
      </c>
      <c r="C124" s="50"/>
      <c r="D124" s="50"/>
      <c r="E124" s="29"/>
      <c r="F124" s="29"/>
      <c r="G124" s="29"/>
      <c r="H124" s="29"/>
      <c r="J124" s="29"/>
      <c r="L124" s="29"/>
      <c r="M124" s="29"/>
      <c r="N124" s="29"/>
      <c r="O124" s="29"/>
      <c r="Q124" s="29"/>
      <c r="R124" s="29"/>
      <c r="T124" s="29"/>
      <c r="U124" s="29"/>
      <c r="W124" s="29"/>
      <c r="X124" s="29"/>
      <c r="Y124" s="29"/>
      <c r="AA124" s="29"/>
      <c r="AB124" s="29"/>
      <c r="AC124" s="29"/>
      <c r="AD124" s="29"/>
    </row>
    <row r="125" spans="1:30" x14ac:dyDescent="0.35">
      <c r="B125" s="59" t="s">
        <v>139</v>
      </c>
      <c r="C125" s="50"/>
      <c r="D125" s="50"/>
      <c r="E125" s="29"/>
      <c r="F125" s="29"/>
      <c r="G125" s="29"/>
      <c r="H125" s="29"/>
      <c r="J125" s="29"/>
      <c r="L125" s="29"/>
      <c r="M125" s="29"/>
      <c r="N125" s="29"/>
      <c r="O125" s="29"/>
      <c r="Q125" s="29"/>
      <c r="R125" s="29"/>
      <c r="T125" s="29"/>
      <c r="U125" s="29"/>
      <c r="W125" s="29"/>
      <c r="X125" s="29"/>
      <c r="Y125" s="29"/>
      <c r="AA125" s="29"/>
      <c r="AB125" s="29"/>
      <c r="AC125" s="29"/>
      <c r="AD125" s="29"/>
    </row>
    <row r="126" spans="1:30" x14ac:dyDescent="0.35">
      <c r="B126" s="58" t="s">
        <v>140</v>
      </c>
      <c r="C126" s="50"/>
      <c r="D126" s="50"/>
      <c r="E126" s="29"/>
      <c r="F126" s="29"/>
      <c r="G126" s="29"/>
      <c r="H126" s="29"/>
      <c r="J126" s="29"/>
      <c r="L126" s="29"/>
      <c r="M126" s="29"/>
      <c r="N126" s="29"/>
      <c r="O126" s="29"/>
      <c r="Q126" s="29"/>
      <c r="R126" s="29"/>
      <c r="T126" s="29"/>
      <c r="U126" s="29"/>
      <c r="W126" s="29"/>
      <c r="X126" s="29"/>
      <c r="Y126" s="29"/>
      <c r="AA126" s="29"/>
      <c r="AB126" s="29"/>
      <c r="AC126" s="29"/>
      <c r="AD126" s="29"/>
    </row>
    <row r="127" spans="1:30" x14ac:dyDescent="0.35">
      <c r="B127" s="58" t="s">
        <v>399</v>
      </c>
      <c r="C127" s="50"/>
      <c r="D127" s="50"/>
      <c r="E127" s="29"/>
      <c r="F127" s="29"/>
      <c r="G127" s="29"/>
      <c r="H127" s="29"/>
      <c r="J127" s="29"/>
      <c r="L127" s="29"/>
      <c r="M127" s="29"/>
      <c r="N127" s="29"/>
      <c r="O127" s="29"/>
      <c r="Q127" s="29"/>
      <c r="R127" s="29"/>
      <c r="T127" s="29"/>
      <c r="U127" s="29"/>
      <c r="W127" s="29"/>
      <c r="X127" s="29"/>
      <c r="Y127" s="29"/>
      <c r="AA127" s="29"/>
      <c r="AB127" s="29"/>
      <c r="AC127" s="29"/>
      <c r="AD127" s="29"/>
    </row>
    <row r="128" spans="1:30" x14ac:dyDescent="0.35">
      <c r="B128" s="58"/>
      <c r="C128" s="50"/>
      <c r="D128" s="50"/>
      <c r="E128" s="29"/>
      <c r="F128" s="29"/>
      <c r="G128" s="29"/>
      <c r="H128" s="29"/>
      <c r="J128" s="29"/>
      <c r="L128" s="29"/>
      <c r="M128" s="29"/>
      <c r="N128" s="29"/>
      <c r="O128" s="29"/>
      <c r="Q128" s="29"/>
      <c r="R128" s="29"/>
      <c r="T128" s="29"/>
      <c r="U128" s="29"/>
      <c r="W128" s="29"/>
      <c r="X128" s="29"/>
      <c r="Y128" s="29"/>
      <c r="AA128" s="29"/>
      <c r="AB128" s="29"/>
      <c r="AC128" s="29"/>
      <c r="AD128" s="29"/>
    </row>
    <row r="129" spans="2:30" x14ac:dyDescent="0.35">
      <c r="B129" s="59" t="s">
        <v>141</v>
      </c>
      <c r="C129" s="50"/>
      <c r="D129" s="50"/>
      <c r="E129" s="29"/>
      <c r="F129" s="29"/>
      <c r="G129" s="29"/>
      <c r="H129" s="29"/>
      <c r="J129" s="29"/>
      <c r="L129" s="29"/>
      <c r="M129" s="29"/>
      <c r="N129" s="29"/>
      <c r="O129" s="29"/>
      <c r="Q129" s="29"/>
      <c r="R129" s="29"/>
      <c r="T129" s="29"/>
      <c r="U129" s="29"/>
      <c r="W129" s="29"/>
      <c r="X129" s="29"/>
      <c r="Y129" s="29"/>
      <c r="AA129" s="29"/>
      <c r="AB129" s="29"/>
      <c r="AC129" s="29"/>
      <c r="AD129" s="29"/>
    </row>
    <row r="130" spans="2:30" x14ac:dyDescent="0.35">
      <c r="B130" s="59" t="s">
        <v>367</v>
      </c>
      <c r="C130" s="50"/>
      <c r="D130" s="50"/>
      <c r="E130" s="29"/>
      <c r="F130" s="29"/>
      <c r="G130" s="29"/>
      <c r="H130" s="29"/>
      <c r="J130" s="29"/>
      <c r="L130" s="29"/>
      <c r="M130" s="29"/>
      <c r="N130" s="29"/>
      <c r="O130" s="29"/>
      <c r="Q130" s="29"/>
      <c r="R130" s="29"/>
      <c r="T130" s="29"/>
      <c r="U130" s="29"/>
      <c r="W130" s="29"/>
      <c r="X130" s="29"/>
      <c r="Y130" s="29"/>
      <c r="AA130" s="29"/>
      <c r="AB130" s="29"/>
      <c r="AC130" s="29"/>
      <c r="AD130" s="29"/>
    </row>
    <row r="131" spans="2:30" x14ac:dyDescent="0.35"/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ht="14.5" hidden="1" customHeight="1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x14ac:dyDescent="0.35"/>
    <row r="1018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</sheetData>
  <autoFilter ref="A5:AD113" xr:uid="{40ABEF6D-2AE3-49AE-8058-67D5DF160337}"/>
  <mergeCells count="10">
    <mergeCell ref="L4:O4"/>
    <mergeCell ref="Q4:R4"/>
    <mergeCell ref="B2:B3"/>
    <mergeCell ref="T2:U3"/>
    <mergeCell ref="AA2:AD3"/>
    <mergeCell ref="C2:H3"/>
    <mergeCell ref="L2:O3"/>
    <mergeCell ref="Q2:R3"/>
    <mergeCell ref="J2:J3"/>
    <mergeCell ref="W2:Y3"/>
  </mergeCells>
  <phoneticPr fontId="14" type="noConversion"/>
  <conditionalFormatting sqref="C114:D114">
    <cfRule type="cellIs" dxfId="15" priority="13" operator="equal">
      <formula>5</formula>
    </cfRule>
    <cfRule type="cellIs" dxfId="14" priority="14" operator="equal">
      <formula>4</formula>
    </cfRule>
    <cfRule type="cellIs" dxfId="13" priority="15" operator="equal">
      <formula>3</formula>
    </cfRule>
    <cfRule type="cellIs" dxfId="12" priority="16" operator="equal">
      <formula>2</formula>
    </cfRule>
  </conditionalFormatting>
  <conditionalFormatting sqref="C2:D2 C4:D5 C114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52">
        <v>9.2555499999999995E-3</v>
      </c>
      <c r="F2" s="52">
        <v>4.7988820000000001E-2</v>
      </c>
      <c r="G2" s="52">
        <v>0.13246072</v>
      </c>
      <c r="H2" s="52">
        <v>0.29083239999999999</v>
      </c>
      <c r="I2" s="52">
        <v>0.43981071999999999</v>
      </c>
      <c r="J2" s="52">
        <v>5.9042999999999997E-4</v>
      </c>
    </row>
    <row r="3" spans="1:10" x14ac:dyDescent="0.35">
      <c r="C3" t="s">
        <v>13</v>
      </c>
      <c r="E3" s="52">
        <v>1.416333E-2</v>
      </c>
      <c r="F3" s="52">
        <v>-4.7252300000000004E-3</v>
      </c>
      <c r="G3" s="52">
        <v>-9.7744149999999988E-2</v>
      </c>
      <c r="H3" s="52">
        <v>2.0416509999999999E-2</v>
      </c>
      <c r="I3" s="52">
        <v>0.44872711000000004</v>
      </c>
      <c r="J3" s="52">
        <v>0.15773797000000001</v>
      </c>
    </row>
    <row r="4" spans="1:10" x14ac:dyDescent="0.35">
      <c r="B4" t="s">
        <v>14</v>
      </c>
      <c r="C4" t="s">
        <v>15</v>
      </c>
      <c r="E4" s="52">
        <v>-4.1160189999999999E-2</v>
      </c>
      <c r="F4" s="52">
        <v>4.1243959999999996E-2</v>
      </c>
      <c r="G4" s="52">
        <v>0.29378390999999998</v>
      </c>
      <c r="H4" s="52">
        <v>0.18860879</v>
      </c>
      <c r="I4" s="52">
        <v>0.22389195999999997</v>
      </c>
      <c r="J4" s="52">
        <v>0.22939894</v>
      </c>
    </row>
    <row r="5" spans="1:10" x14ac:dyDescent="0.35">
      <c r="B5" t="s">
        <v>16</v>
      </c>
      <c r="C5" t="s">
        <v>17</v>
      </c>
      <c r="E5" s="52">
        <v>-3.6574089999999997E-2</v>
      </c>
      <c r="F5" s="52">
        <v>5.0992420000000004E-2</v>
      </c>
      <c r="G5" s="52">
        <v>0.29928682000000001</v>
      </c>
      <c r="H5" s="52">
        <v>0.19171126999999999</v>
      </c>
      <c r="I5" s="52">
        <v>0.23078377</v>
      </c>
      <c r="J5" s="52">
        <v>0.22288347999999999</v>
      </c>
    </row>
    <row r="6" spans="1:10" x14ac:dyDescent="0.35">
      <c r="B6" t="s">
        <v>18</v>
      </c>
      <c r="C6" t="s">
        <v>19</v>
      </c>
      <c r="E6" s="52">
        <v>-3.9948690000000002E-2</v>
      </c>
      <c r="F6" s="52">
        <v>4.0929859999999998E-2</v>
      </c>
      <c r="G6" s="52">
        <v>0.28532875000000002</v>
      </c>
      <c r="H6" s="52">
        <v>0.16733512</v>
      </c>
      <c r="I6" s="52">
        <v>0.21385542000000002</v>
      </c>
      <c r="J6" s="52">
        <v>0.22769249999999999</v>
      </c>
    </row>
    <row r="7" spans="1:10" x14ac:dyDescent="0.35">
      <c r="C7" t="s">
        <v>20</v>
      </c>
      <c r="D7" t="s">
        <v>12</v>
      </c>
      <c r="E7" s="52">
        <v>-9.3185899999999999E-3</v>
      </c>
      <c r="F7" s="52">
        <v>-1.2922949999999999E-2</v>
      </c>
      <c r="G7" s="52">
        <v>1.5727040000000001E-2</v>
      </c>
      <c r="H7" s="52">
        <v>0.1283318</v>
      </c>
      <c r="I7" s="52">
        <v>0.17470338000000002</v>
      </c>
      <c r="J7" s="52" t="s">
        <v>0</v>
      </c>
    </row>
    <row r="8" spans="1:10" x14ac:dyDescent="0.35">
      <c r="B8" t="s">
        <v>21</v>
      </c>
      <c r="C8" t="s">
        <v>22</v>
      </c>
      <c r="E8" s="52">
        <v>1.2564E-4</v>
      </c>
      <c r="F8" s="52">
        <v>5.6897989999999996E-2</v>
      </c>
      <c r="G8" s="52">
        <v>0.15357810999999999</v>
      </c>
      <c r="H8" s="52">
        <v>0.31636968999999998</v>
      </c>
      <c r="I8" s="52">
        <v>0.47018019999999999</v>
      </c>
      <c r="J8" s="52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52">
        <v>8.4288000000000006E-4</v>
      </c>
      <c r="F9" s="52">
        <v>4.921035E-2</v>
      </c>
      <c r="G9" s="52">
        <v>0.12372168</v>
      </c>
      <c r="H9" s="52">
        <v>0.31288935000000001</v>
      </c>
      <c r="I9" s="52">
        <v>0.47534013000000003</v>
      </c>
      <c r="J9" s="52">
        <v>3.6139890000000001E-2</v>
      </c>
    </row>
    <row r="10" spans="1:10" x14ac:dyDescent="0.35">
      <c r="C10" t="s">
        <v>24</v>
      </c>
      <c r="D10" t="s">
        <v>25</v>
      </c>
      <c r="E10" s="52">
        <v>-1.775968E-2</v>
      </c>
      <c r="F10" s="52">
        <v>5.5561049999999994E-2</v>
      </c>
      <c r="G10" s="52">
        <v>0.17426543999999999</v>
      </c>
      <c r="H10" s="52">
        <v>0.33124653000000004</v>
      </c>
      <c r="I10" s="52">
        <v>0.52390166000000005</v>
      </c>
      <c r="J10" s="52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52">
        <v>-1.1882479999999999E-2</v>
      </c>
      <c r="F11" s="52">
        <v>5.2828889999999996E-2</v>
      </c>
      <c r="G11" s="52">
        <v>0.15320043</v>
      </c>
      <c r="H11" s="52">
        <v>0.31710533000000002</v>
      </c>
      <c r="I11" s="52">
        <v>0.49727716999999999</v>
      </c>
      <c r="J11" s="52">
        <v>0.10001498</v>
      </c>
    </row>
    <row r="12" spans="1:10" x14ac:dyDescent="0.35">
      <c r="B12" t="s">
        <v>28</v>
      </c>
      <c r="C12" t="s">
        <v>29</v>
      </c>
      <c r="E12" s="52">
        <v>-5.6951869999999995E-2</v>
      </c>
      <c r="F12" s="52">
        <v>8.5230770000000011E-2</v>
      </c>
      <c r="G12" s="52">
        <v>0.49007181999999999</v>
      </c>
      <c r="H12" s="52">
        <v>0.29478708000000003</v>
      </c>
      <c r="I12" s="52">
        <v>7.3995129999999992E-2</v>
      </c>
      <c r="J12" s="52">
        <v>0.26075760999999997</v>
      </c>
    </row>
    <row r="13" spans="1:10" x14ac:dyDescent="0.35">
      <c r="C13" t="s">
        <v>30</v>
      </c>
      <c r="E13" s="52">
        <v>-2.896251E-2</v>
      </c>
      <c r="F13" s="52">
        <v>8.2725060000000003E-2</v>
      </c>
      <c r="G13" s="52">
        <v>0.27923690000000001</v>
      </c>
      <c r="H13" s="52">
        <v>0.18839524000000002</v>
      </c>
      <c r="I13" s="52">
        <v>0.25835476000000002</v>
      </c>
      <c r="J13" s="52">
        <v>0.20381920999999997</v>
      </c>
    </row>
    <row r="14" spans="1:10" x14ac:dyDescent="0.35">
      <c r="C14" t="s">
        <v>31</v>
      </c>
      <c r="D14">
        <v>1</v>
      </c>
      <c r="E14" s="52">
        <v>9.1042999999999992E-3</v>
      </c>
      <c r="F14" s="52">
        <v>5.3137169999999997E-2</v>
      </c>
      <c r="G14" s="52">
        <v>0.13685167000000001</v>
      </c>
      <c r="H14" s="52">
        <v>0.30502670999999998</v>
      </c>
      <c r="I14" s="52">
        <v>0.44977789000000001</v>
      </c>
      <c r="J14" s="52">
        <v>6.5575799999999995E-3</v>
      </c>
    </row>
    <row r="15" spans="1:10" x14ac:dyDescent="0.35">
      <c r="C15" t="s">
        <v>31</v>
      </c>
      <c r="D15" t="s">
        <v>32</v>
      </c>
      <c r="E15" s="52">
        <v>9.2491000000000003E-4</v>
      </c>
      <c r="F15" s="52">
        <v>7.3497820000000005E-2</v>
      </c>
      <c r="G15" s="52">
        <v>0.19474923</v>
      </c>
      <c r="H15" s="52">
        <v>0.36883794999999997</v>
      </c>
      <c r="I15" s="52">
        <v>0.50521094</v>
      </c>
      <c r="J15" s="52">
        <v>6.4910750000000003E-2</v>
      </c>
    </row>
    <row r="16" spans="1:10" x14ac:dyDescent="0.35">
      <c r="C16" t="s">
        <v>31</v>
      </c>
      <c r="D16" t="s">
        <v>27</v>
      </c>
      <c r="E16" s="52">
        <v>3.0195899999999999E-3</v>
      </c>
      <c r="F16" s="52">
        <v>6.8009769999999997E-2</v>
      </c>
      <c r="G16" s="52">
        <v>0.17670411000000003</v>
      </c>
      <c r="H16" s="52">
        <v>0.34629915999999999</v>
      </c>
      <c r="I16" s="52">
        <v>0.48541440999999996</v>
      </c>
      <c r="J16" s="52">
        <v>4.8681260000000004E-2</v>
      </c>
    </row>
    <row r="17" spans="2:10" x14ac:dyDescent="0.35">
      <c r="B17" t="s">
        <v>33</v>
      </c>
      <c r="C17" t="s">
        <v>34</v>
      </c>
      <c r="E17" s="52">
        <v>-1.048689E-2</v>
      </c>
      <c r="F17" s="52">
        <v>0.18794964</v>
      </c>
      <c r="G17" s="52">
        <v>0.45164834999999998</v>
      </c>
      <c r="H17" s="52">
        <v>0.28878049</v>
      </c>
      <c r="I17" s="52">
        <v>6.7043619999999998E-2</v>
      </c>
      <c r="J17" s="52">
        <v>0.21086241</v>
      </c>
    </row>
    <row r="18" spans="2:10" x14ac:dyDescent="0.35">
      <c r="C18" t="s">
        <v>35</v>
      </c>
      <c r="D18" t="s">
        <v>12</v>
      </c>
      <c r="E18" s="52">
        <v>1.4000000000000002E-3</v>
      </c>
      <c r="F18" s="52">
        <v>1.1043799999999999E-2</v>
      </c>
      <c r="G18" s="52">
        <v>4.0825310000000004E-2</v>
      </c>
      <c r="H18" s="52">
        <v>0.13739632999999998</v>
      </c>
      <c r="I18" s="52">
        <v>0.23033976</v>
      </c>
      <c r="J18" s="52" t="s">
        <v>0</v>
      </c>
    </row>
    <row r="19" spans="2:10" x14ac:dyDescent="0.35">
      <c r="C19" t="s">
        <v>36</v>
      </c>
      <c r="D19" t="s">
        <v>12</v>
      </c>
      <c r="E19" s="52">
        <v>5.7679999999999997E-3</v>
      </c>
      <c r="F19" s="52">
        <v>3.098358E-2</v>
      </c>
      <c r="G19" s="52">
        <v>8.1204699999999991E-2</v>
      </c>
      <c r="H19" s="52">
        <v>0.17167372</v>
      </c>
      <c r="I19" s="52">
        <v>0.25753196</v>
      </c>
      <c r="J19" s="52" t="s">
        <v>0</v>
      </c>
    </row>
    <row r="20" spans="2:10" x14ac:dyDescent="0.35">
      <c r="B20" t="s">
        <v>37</v>
      </c>
      <c r="C20" t="s">
        <v>38</v>
      </c>
      <c r="E20" s="52">
        <v>1.157621E-2</v>
      </c>
      <c r="F20" s="52">
        <v>7.7259099999999997E-2</v>
      </c>
      <c r="G20" s="52">
        <v>0.15014664</v>
      </c>
      <c r="H20" s="52">
        <v>0.14444882000000001</v>
      </c>
      <c r="I20" s="52">
        <v>0.25381451999999999</v>
      </c>
      <c r="J20" s="52">
        <v>9.5476100000000008E-2</v>
      </c>
    </row>
    <row r="21" spans="2:10" x14ac:dyDescent="0.35">
      <c r="B21" t="s">
        <v>39</v>
      </c>
      <c r="E21" s="53">
        <f>(E2)</f>
        <v>9.2555499999999995E-3</v>
      </c>
      <c r="F21" s="53">
        <f>(F2)</f>
        <v>4.7988820000000001E-2</v>
      </c>
      <c r="G21" s="53">
        <f>(G2)</f>
        <v>0.13246072</v>
      </c>
      <c r="H21" s="53">
        <f>(H2)</f>
        <v>0.29083239999999999</v>
      </c>
      <c r="I21" s="53">
        <f>(I2)</f>
        <v>0.43981071999999999</v>
      </c>
      <c r="J21" s="54"/>
    </row>
    <row r="22" spans="2:10" x14ac:dyDescent="0.35">
      <c r="B22" t="s">
        <v>40</v>
      </c>
      <c r="E22" s="53">
        <f>(104%*E2)</f>
        <v>9.6257719999999995E-3</v>
      </c>
      <c r="F22" s="53">
        <f>(104%*F2)</f>
        <v>4.9908372800000003E-2</v>
      </c>
      <c r="G22" s="53">
        <f>(104%*G2)</f>
        <v>0.13775914880000001</v>
      </c>
      <c r="H22" s="53">
        <f>(104%*H2)</f>
        <v>0.30246569600000001</v>
      </c>
      <c r="I22" s="53">
        <f>(104%*I2)</f>
        <v>0.45740314879999999</v>
      </c>
      <c r="J22" s="55"/>
    </row>
    <row r="23" spans="2:10" x14ac:dyDescent="0.35">
      <c r="B23" t="s">
        <v>41</v>
      </c>
      <c r="E23" s="53">
        <f>(120%*E2)</f>
        <v>1.1106659999999999E-2</v>
      </c>
      <c r="F23" s="53">
        <f>(120%*F2)</f>
        <v>5.7586583999999996E-2</v>
      </c>
      <c r="G23" s="53">
        <f>(120%*G2)</f>
        <v>0.158952864</v>
      </c>
      <c r="H23" s="53">
        <f>(120%*H2)</f>
        <v>0.34899887999999996</v>
      </c>
      <c r="I23" s="53">
        <f>(120%*I2)</f>
        <v>0.52777286400000001</v>
      </c>
      <c r="J23" s="55"/>
    </row>
    <row r="24" spans="2:10" x14ac:dyDescent="0.35">
      <c r="B24" t="s">
        <v>42</v>
      </c>
      <c r="E24" s="53">
        <f>(1+6%)^(1/12)-1+E7</f>
        <v>-4.4510394346569514E-3</v>
      </c>
      <c r="F24" s="53">
        <f>(1+6%)^(10/12)-1+F7</f>
        <v>3.6832700666699622E-2</v>
      </c>
      <c r="G24" s="53">
        <f>6%+G7</f>
        <v>7.5727039999999995E-2</v>
      </c>
      <c r="H24" s="53">
        <f>(1+6%)^(2)-1+H7</f>
        <v>0.25193180000000015</v>
      </c>
      <c r="I24" s="53">
        <f>(1+6%)^(3)-1+I7</f>
        <v>0.36571938000000032</v>
      </c>
      <c r="J24" s="55"/>
    </row>
    <row r="25" spans="2:10" x14ac:dyDescent="0.35">
      <c r="B25" t="s">
        <v>43</v>
      </c>
      <c r="E25" s="53">
        <f>(1+5%)^(1/12)-1+E18</f>
        <v>5.4741237836483537E-3</v>
      </c>
      <c r="F25" s="53">
        <f>(1+5%)^(10/12)-1+F18</f>
        <v>5.2540142698250865E-2</v>
      </c>
      <c r="G25" s="53">
        <f>5%+G18</f>
        <v>9.0825310000000006E-2</v>
      </c>
      <c r="H25" s="53">
        <f>(1+5%)^(2)-1+H18</f>
        <v>0.23989633000000002</v>
      </c>
      <c r="I25" s="53">
        <f>(1+5%)^(3)-1+I18</f>
        <v>0.38796476000000013</v>
      </c>
      <c r="J25" s="55"/>
    </row>
    <row r="26" spans="2:10" x14ac:dyDescent="0.35">
      <c r="B26" t="s">
        <v>44</v>
      </c>
      <c r="E26" s="52">
        <f>(1+6%)^(1/12)-1+E18</f>
        <v>6.2675505653430486E-3</v>
      </c>
      <c r="F26" s="52">
        <f>(1+6%)^(10/12)-1+F18</f>
        <v>6.0799450666699624E-2</v>
      </c>
      <c r="G26" s="52">
        <f>6%+G18</f>
        <v>0.10082531</v>
      </c>
      <c r="H26" s="52">
        <f>(1+6%)^(2)-1+H18</f>
        <v>0.26099633000000011</v>
      </c>
      <c r="I26" s="52">
        <f>(1+6%)^(3)-1+I18</f>
        <v>0.4213557600000003</v>
      </c>
      <c r="J26" s="55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2021-06-18T22:22:43Z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1308521831</vt:lpwstr>
  </property>
  <property fmtid="{D5CDD505-2E9C-101B-9397-08002B2CF9AE}" pid="3" name="EcoUpdateMessage">
    <vt:lpwstr>2021/06/18-22:17:11</vt:lpwstr>
  </property>
  <property fmtid="{D5CDD505-2E9C-101B-9397-08002B2CF9AE}" pid="4" name="EcoUpdateStatus">
    <vt:lpwstr>2021-06-18=BRA:St,ME,Fd;USA:St,ME;ARG:St,ME,TP;MEX:St,ME,Fd,TP;CHL:St,ME;PER:St,ME|2021-06-17=BRA:TP;USA:TP;ARG:Fd;CHL:Fd;GBR:St,ME;COL:St,ME,Fd;PER:Fd,TP|2021-06-16=CHL:TP|2014-02-26=VEN:St|2002-11-08=JPN:St|2016-08-18=NNN:St|2007-01-31=ESP:St|2003-01-29</vt:lpwstr>
  </property>
</Properties>
</file>