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C:\Users\u004143\Desktop\Research Mafe\Resumo Semanal\2021\Abril 21\30.04\"/>
    </mc:Choice>
  </mc:AlternateContent>
  <xr:revisionPtr revIDLastSave="0" documentId="13_ncr:1_{AA0804BD-2D46-4C81-8F74-22F9DF0C372C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Guia de FIIs" sheetId="2" r:id="rId1"/>
    <sheet name="Indicadores" sheetId="3" state="hidden" r:id="rId2"/>
  </sheets>
  <externalReferences>
    <externalReference r:id="rId3"/>
  </externalReferences>
  <definedNames>
    <definedName name="_xlnm._FilterDatabase" localSheetId="0" hidden="1">'Guia de FIIs'!$A$5:$AD$113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<sst xmlns="http://schemas.openxmlformats.org/spreadsheetml/2006/main" count="928" uniqueCount="413">
  <si>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</si>
  <si>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</si>
  <si>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</si>
  <si>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</si>
  <si>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</si>
  <si>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</si>
  <si>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</si>
  <si>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</si>
  <si>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</si>
  <si>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</si>
  <si>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</si>
  <si>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</si>
  <si>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</si>
  <si>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</si>
  <si>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</si>
  <si>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</si>
  <si>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</si>
  <si>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</si>
  <si>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</si>
  <si>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</si>
  <si>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</si>
  <si>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</si>
  <si>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</si>
  <si>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</si>
  <si>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</si>
  <si>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</si>
  <si>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</si>
  <si>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</si>
  <si>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</si>
  <si>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</si>
  <si>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</si>
  <si>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</si>
  <si>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</si>
  <si>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</si>
  <si>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</si>
  <si>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</si>
  <si>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</si>
  <si>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</si>
  <si>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</si>
  <si>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</si>
  <si>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</si>
  <si>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</si>
  <si>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</si>
  <si>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</si>
  <si>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</si>
  <si>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</si>
  <si>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</si>
  <si>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</si>
  <si>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</si>
  <si>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</si>
  <si>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</si>
  <si>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</si>
  <si>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</si>
  <si>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</si>
  <si>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</si>
  <si>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</si>
  <si>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</si>
  <si>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</si>
  <si>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</si>
  <si>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</si>
  <si>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</si>
  <si>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</si>
  <si>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</si>
  <si>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THRA11</t>
  </si>
  <si>
    <t>VLOL11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</si>
  <si>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</si>
  <si>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</si>
  <si>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</si>
  <si>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</si>
  <si>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</si>
  <si>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</si>
  <si>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</si>
  <si>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</si>
  <si>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</si>
  <si>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</si>
  <si>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</si>
  <si>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</si>
  <si>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</si>
  <si>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</si>
  <si>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</si>
  <si>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</si>
  <si>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</si>
  <si>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</si>
  <si>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</si>
  <si>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</si>
  <si>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</si>
  <si>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SDIL11</t>
  </si>
  <si>
    <t>FIIP11B</t>
  </si>
  <si>
    <t>RBRD11</t>
  </si>
  <si>
    <t>FIIB11</t>
  </si>
  <si>
    <t>CXTL11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</si>
  <si>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</si>
  <si>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</si>
  <si>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</si>
  <si>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</si>
  <si>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</si>
  <si>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</si>
  <si>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</si>
  <si>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</si>
  <si>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</si>
  <si>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</si>
  <si>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FEXC11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</si>
  <si>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</si>
  <si>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</si>
  <si>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</si>
  <si>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</si>
  <si>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</si>
  <si>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</si>
  <si>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</si>
  <si>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</si>
  <si>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</si>
  <si>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</si>
  <si>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</si>
  <si>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</si>
  <si>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</si>
  <si>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</si>
  <si>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</si>
  <si>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</si>
  <si>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</si>
  <si>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</si>
  <si>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</si>
  <si>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</si>
  <si>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</si>
  <si>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</si>
  <si>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</si>
  <si>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</si>
  <si>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</si>
  <si>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Ex Proventos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</si>
  <si>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</si>
  <si>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</si>
  <si>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</si>
  <si>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</si>
  <si>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</si>
  <si>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</si>
  <si>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</si>
  <si>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</si>
  <si>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</si>
  <si>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</si>
  <si>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</si>
  <si>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</si>
  <si>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</si>
  <si>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</si>
  <si>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</si>
  <si>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</si>
  <si>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</si>
  <si>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</si>
  <si>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</si>
  <si>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</si>
  <si>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</si>
  <si>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</si>
  <si>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</si>
  <si>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</si>
  <si>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</si>
  <si>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</si>
  <si>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</si>
  <si>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</si>
  <si>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</si>
  <si>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</si>
  <si>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</si>
  <si>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</si>
  <si>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</si>
  <si>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</si>
  <si>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</si>
  <si>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</si>
  <si>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</si>
  <si>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</si>
  <si>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</si>
  <si>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13º Corrido</t>
  </si>
  <si>
    <t>IRDM11</t>
  </si>
  <si>
    <t>MGFF11</t>
  </si>
  <si>
    <t>RBRR11</t>
  </si>
  <si>
    <t>7º Útil</t>
  </si>
  <si>
    <t>16º Corrido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</si>
  <si>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</si>
  <si>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</si>
  <si>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</si>
  <si>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</si>
  <si>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</si>
  <si>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</si>
  <si>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</si>
  <si>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</si>
  <si>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</si>
  <si>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</si>
  <si>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</si>
  <si>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</si>
  <si>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</si>
  <si>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</si>
  <si>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</si>
  <si>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</si>
  <si>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</si>
  <si>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</si>
  <si>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</si>
  <si>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</si>
  <si>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</si>
  <si>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</si>
  <si>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</si>
  <si>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</si>
  <si>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</si>
  <si>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</si>
  <si>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</si>
  <si>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</si>
  <si>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</si>
  <si>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</si>
  <si>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</si>
  <si>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</si>
  <si>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</si>
  <si>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</si>
  <si>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</si>
  <si>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</si>
  <si>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</si>
  <si>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</si>
  <si>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</si>
  <si>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</si>
  <si>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</si>
  <si>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</si>
  <si>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</si>
  <si>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</si>
  <si>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</si>
  <si>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</si>
  <si>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</si>
  <si>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</si>
  <si>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</si>
  <si>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</si>
  <si>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</si>
  <si>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</si>
  <si>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</si>
  <si>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</si>
  <si>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</si>
  <si>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</si>
  <si>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</si>
  <si>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</si>
  <si>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</si>
  <si>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</si>
  <si>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</si>
  <si>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</si>
  <si>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</si>
  <si>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</si>
  <si>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</si>
  <si>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</si>
  <si>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</si>
  <si>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</si>
  <si>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</si>
  <si>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</si>
  <si>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Vila Olímpia Corporate</t>
  </si>
  <si>
    <t>Citibank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</si>
  <si>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</si>
  <si>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</si>
  <si>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</si>
  <si>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</si>
  <si>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</si>
  <si>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</si>
  <si>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</si>
  <si>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</si>
  <si>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</si>
  <si>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</si>
  <si>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</si>
  <si>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</si>
  <si>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</si>
  <si>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</si>
  <si>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</si>
  <si>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</si>
  <si>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</si>
  <si>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</si>
  <si>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</si>
  <si>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</si>
  <si>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</si>
  <si>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</si>
  <si>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</si>
  <si>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</si>
  <si>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</si>
  <si>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</si>
  <si>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</si>
  <si>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</si>
  <si>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</si>
  <si>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</si>
  <si>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</si>
  <si>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</si>
  <si>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</si>
  <si>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</si>
  <si>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</si>
  <si>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</si>
  <si>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</si>
  <si>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</si>
  <si>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</si>
  <si>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</si>
  <si>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</si>
  <si>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SDI Rio Bravo Renda Logística</t>
  </si>
  <si>
    <t>SDI Gestão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</si>
  <si>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</si>
  <si>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</si>
  <si>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</si>
  <si>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</si>
  <si>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</si>
  <si>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</si>
  <si>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</si>
  <si>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</si>
  <si>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</si>
  <si>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</si>
  <si>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</si>
  <si>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</si>
  <si>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</si>
  <si>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</si>
  <si>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</si>
  <si>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</si>
  <si>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</si>
  <si>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</si>
  <si>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</si>
  <si>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</si>
  <si>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</si>
  <si>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</si>
  <si>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</si>
  <si>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</si>
  <si>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</si>
  <si>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</si>
  <si>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</si>
  <si>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</si>
  <si>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</si>
  <si>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</si>
  <si>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</si>
  <si>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</si>
  <si>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</si>
  <si>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</si>
  <si>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</si>
  <si>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</si>
  <si>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</si>
  <si>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</si>
  <si>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</si>
  <si>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</si>
  <si>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</si>
  <si>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</si>
  <si>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</si>
  <si>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</si>
  <si>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</si>
  <si>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</si>
  <si>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</si>
  <si>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</si>
  <si>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</si>
  <si>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</si>
  <si>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UBS Recebíveis Imobiliários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</si>
  <si>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</si>
  <si>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</si>
  <si>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</si>
  <si>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</si>
  <si>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</si>
  <si>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</si>
  <si>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</si>
  <si>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</si>
  <si>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</si>
  <si>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</si>
  <si>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</si>
  <si>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</si>
  <si>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</si>
  <si>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</si>
  <si>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</si>
  <si>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</si>
  <si>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</si>
  <si>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</si>
  <si>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</si>
  <si>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</si>
  <si>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</si>
  <si>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</si>
  <si>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</si>
  <si>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</si>
  <si>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</si>
  <si>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</si>
  <si>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</si>
  <si>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</si>
  <si>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</si>
  <si>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</si>
  <si>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</si>
  <si>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</si>
  <si>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</si>
  <si>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</si>
  <si>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</si>
  <si>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</si>
  <si>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</si>
  <si>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</si>
  <si>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</si>
  <si>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</si>
  <si>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</si>
  <si>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</si>
  <si>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</si>
  <si>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</si>
  <si>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</si>
  <si>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</si>
  <si>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</si>
  <si>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</si>
  <si>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</si>
  <si>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</si>
  <si>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</si>
  <si>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</si>
  <si>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</si>
  <si>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</si>
  <si>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Hectare CE FII</t>
  </si>
  <si>
    <t>Hectare Capital</t>
  </si>
  <si>
    <t>Green Towers</t>
  </si>
  <si>
    <t>Mauá Capital Recebíveis Imob</t>
  </si>
  <si>
    <t>Mauá Capital</t>
  </si>
  <si>
    <t>15º Util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</si>
  <si>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</si>
  <si>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</si>
  <si>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</si>
  <si>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</si>
  <si>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</si>
  <si>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</si>
  <si>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</si>
  <si>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</si>
  <si>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</si>
  <si>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SEQR11</t>
  </si>
  <si>
    <t>Sequóia III Renda Imobiliária</t>
  </si>
  <si>
    <t>Sequóia</t>
  </si>
  <si>
    <t>11º Útil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</si>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</sst>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10" fillId="0" borderId="0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horizontal="left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8" fontId="10" fillId="5" borderId="1" xfId="0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9" fillId="0" borderId="0" xfId="0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8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7" fillId="0" borderId="0" xfId="0" applyNumberFormat="1" applyFont="1" applyFill="1" applyBorder="1" applyAlignment="1">
      <alignment horizontal="center" vertical="center" wrapText="1"/>
    </xf>
    <xf numFmtId="9" fontId="7" fillId="0" borderId="0" xfId="0" applyNumberFormat="1" applyFont="1" applyFill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center" vertical="center" wrapText="1"/>
    </xf>
    <xf numFmtId="9" fontId="7" fillId="0" borderId="0" xfId="2" applyFont="1" applyFill="1" applyBorder="1" applyAlignment="1">
      <alignment horizontal="center" vertical="center" wrapText="1"/>
    </xf>
    <xf numFmtId="9" fontId="7" fillId="0" borderId="0" xfId="2" applyNumberFormat="1" applyFont="1" applyFill="1" applyBorder="1" applyAlignment="1">
      <alignment horizontal="center" vertical="center" wrapText="1"/>
    </xf>
    <xf numFmtId="6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10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10" fillId="4" borderId="1" xfId="2" applyNumberFormat="1" applyFont="1" applyFill="1" applyBorder="1" applyAlignment="1">
      <alignment horizontal="center" vertical="center"/>
    </xf>
    <xf numFmtId="4" fontId="10" fillId="5" borderId="1" xfId="2" applyNumberFormat="1" applyFont="1" applyFill="1" applyBorder="1" applyAlignment="1">
      <alignment horizontal="center" vertical="center"/>
    </xf>
    <xf numFmtId="0" fontId="12" fillId="0" borderId="0" xfId="0" applyFont="1"/>
    <xf numFmtId="0" fontId="12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14" fontId="10" fillId="5" borderId="1" xfId="2" applyNumberFormat="1" applyFont="1" applyFill="1" applyBorder="1" applyAlignment="1">
      <alignment horizontal="center" vertical="center"/>
    </xf>
    <xf numFmtId="167" fontId="10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/>
    <xf numFmtId="3" fontId="10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16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0"/>
  <sheetViews>
    <sheetView showGridLines="0" tabSelected="1" zoomScale="70" zoomScaleNormal="70" workbookViewId="0">
      <pane xSplit="2" ySplit="5" topLeftCell="C6" activePane="bottomRight" state="frozen"/>
      <selection activeCell="BA299" sqref="BA299"/>
      <selection pane="topRight" activeCell="BA299" sqref="BA299"/>
      <selection pane="bottomLeft" activeCell="BA299" sqref="BA299"/>
      <selection pane="bottomRight" sqref="A1:XFD1048576"/>
    </sheetView>
  </sheetViews>
  <sheetFormatPr defaultColWidth="0" defaultRowHeight="14.5" zeroHeight="1" x14ac:dyDescent="0.35"/>
  <cols>
    <col min="1" max="1" width="3.81640625" style="68" hidden="1" customWidth="1"/>
    <col min="2" max="2" width="19.54296875" style="68" customWidth="1"/>
    <col min="3" max="3" width="29.1796875" style="51" customWidth="1"/>
    <col min="4" max="4" width="21.7265625" style="51" customWidth="1"/>
    <col min="5" max="5" width="19.7265625" style="68" customWidth="1"/>
    <col min="6" max="6" width="19.81640625" style="68" customWidth="1"/>
    <col min="7" max="7" width="13.54296875" style="68" customWidth="1"/>
    <col min="8" max="8" width="17.26953125" style="68" customWidth="1"/>
    <col min="9" max="9" width="1.1796875" style="68" customWidth="1"/>
    <col min="10" max="10" width="24.81640625" style="68" bestFit="1" customWidth="1"/>
    <col min="11" max="11" width="1.1796875" style="68" customWidth="1"/>
    <col min="12" max="12" width="18.1796875" style="68" customWidth="1"/>
    <col min="13" max="13" width="14.1796875" style="68" customWidth="1"/>
    <col min="14" max="14" width="15.1796875" style="68" customWidth="1"/>
    <col min="15" max="15" width="14.26953125" style="68" customWidth="1"/>
    <col min="16" max="16" width="1.1796875" style="68" customWidth="1"/>
    <col min="17" max="17" width="14.453125" style="68" bestFit="1" customWidth="1"/>
    <col min="18" max="18" width="9.7265625" style="68" customWidth="1"/>
    <col min="19" max="19" width="1.1796875" style="68" customWidth="1"/>
    <col min="20" max="21" width="14.453125" style="68" customWidth="1"/>
    <col min="22" max="22" width="1.81640625" style="68" customWidth="1"/>
    <col min="23" max="25" width="14.453125" style="68" customWidth="1"/>
    <col min="26" max="26" width="1.7265625" style="68" customWidth="1"/>
    <col min="27" max="27" width="9.7265625" style="68" customWidth="1"/>
    <col min="28" max="29" width="13.1796875" style="68" customWidth="1"/>
    <col min="30" max="30" width="15.54296875" style="68" customWidth="1"/>
    <col min="31" max="16384" width="0" style="68" hidden="1"/>
  </cols>
  <sheetData>
    <row r="1" spans="1:30" x14ac:dyDescent="0.35">
      <c r="J1" s="68">
        <v>14</v>
      </c>
      <c r="L1" s="68">
        <v>32</v>
      </c>
      <c r="M1" s="68">
        <v>33</v>
      </c>
      <c r="N1" s="68">
        <v>35</v>
      </c>
      <c r="O1" s="68">
        <v>34</v>
      </c>
      <c r="Q1" s="68">
        <v>47</v>
      </c>
      <c r="R1" s="68">
        <v>27</v>
      </c>
      <c r="T1" s="68">
        <v>8</v>
      </c>
      <c r="U1" s="68">
        <v>6</v>
      </c>
      <c r="W1" s="68">
        <v>11</v>
      </c>
      <c r="X1" s="68">
        <v>24</v>
      </c>
      <c r="AA1" s="68">
        <v>29</v>
      </c>
      <c r="AD1" s="68">
        <v>26</v>
      </c>
    </row>
    <row r="2" spans="1:30" s="4" customFormat="1" ht="18.75" customHeight="1" x14ac:dyDescent="0.35">
      <c r="A2" s="3"/>
      <c r="B2" s="71" t="s">
        <v>144</v>
      </c>
      <c r="C2" s="74" t="s">
        <v>110</v>
      </c>
      <c r="D2" s="74"/>
      <c r="E2" s="74"/>
      <c r="F2" s="74"/>
      <c r="G2" s="74"/>
      <c r="H2" s="74"/>
      <c r="I2" s="68"/>
      <c r="J2" s="75" t="s">
        <v>111</v>
      </c>
      <c r="K2" s="68"/>
      <c r="L2" s="75" t="s">
        <v>48</v>
      </c>
      <c r="M2" s="75"/>
      <c r="N2" s="75"/>
      <c r="O2" s="75"/>
      <c r="P2" s="68"/>
      <c r="Q2" s="74" t="s">
        <v>116</v>
      </c>
      <c r="R2" s="74"/>
      <c r="S2" s="68"/>
      <c r="T2" s="72" t="s">
        <v>118</v>
      </c>
      <c r="U2" s="72"/>
      <c r="V2" s="68"/>
      <c r="W2" s="72" t="s">
        <v>366</v>
      </c>
      <c r="X2" s="72"/>
      <c r="Y2" s="72"/>
      <c r="Z2" s="68"/>
      <c r="AA2" s="73" t="s">
        <v>123</v>
      </c>
      <c r="AB2" s="73"/>
      <c r="AC2" s="73"/>
      <c r="AD2" s="73"/>
    </row>
    <row r="3" spans="1:30" s="4" customFormat="1" ht="16.5" customHeight="1" x14ac:dyDescent="0.35">
      <c r="A3" s="3"/>
      <c r="B3" s="71"/>
      <c r="C3" s="74"/>
      <c r="D3" s="74"/>
      <c r="E3" s="74"/>
      <c r="F3" s="74"/>
      <c r="G3" s="74"/>
      <c r="H3" s="74"/>
      <c r="I3" s="68"/>
      <c r="J3" s="75"/>
      <c r="K3" s="68"/>
      <c r="L3" s="75"/>
      <c r="M3" s="75"/>
      <c r="N3" s="75"/>
      <c r="O3" s="75"/>
      <c r="P3" s="68"/>
      <c r="Q3" s="74"/>
      <c r="R3" s="74"/>
      <c r="S3" s="68"/>
      <c r="T3" s="72"/>
      <c r="U3" s="72"/>
      <c r="V3" s="68"/>
      <c r="W3" s="72"/>
      <c r="X3" s="72"/>
      <c r="Y3" s="72"/>
      <c r="Z3" s="68"/>
      <c r="AA3" s="73"/>
      <c r="AB3" s="73"/>
      <c r="AC3" s="73"/>
      <c r="AD3" s="73"/>
    </row>
    <row r="4" spans="1:30" s="5" customFormat="1" ht="16.5" customHeight="1" x14ac:dyDescent="0.45">
      <c r="B4" s="63">
        <v>44316</v>
      </c>
      <c r="C4" s="6"/>
      <c r="D4" s="6"/>
      <c r="E4" s="7"/>
      <c r="F4" s="7"/>
      <c r="G4" s="7"/>
      <c r="H4" s="8"/>
      <c r="I4" s="68"/>
      <c r="J4" s="9"/>
      <c r="K4" s="68"/>
      <c r="L4" s="70" t="s">
        <v>117</v>
      </c>
      <c r="M4" s="70"/>
      <c r="N4" s="70"/>
      <c r="O4" s="70"/>
      <c r="P4" s="68"/>
      <c r="Q4" s="70" t="s">
        <v>117</v>
      </c>
      <c r="R4" s="70"/>
      <c r="S4" s="68"/>
      <c r="T4" s="10" t="s">
        <v>128</v>
      </c>
      <c r="U4" s="10" t="s">
        <v>121</v>
      </c>
      <c r="V4" s="68"/>
      <c r="W4" s="10" t="s">
        <v>128</v>
      </c>
      <c r="X4" s="10" t="s">
        <v>128</v>
      </c>
      <c r="Y4" s="10" t="s">
        <v>121</v>
      </c>
      <c r="Z4" s="68"/>
      <c r="AA4" s="62" t="s">
        <v>120</v>
      </c>
      <c r="AB4" s="62" t="s">
        <v>121</v>
      </c>
      <c r="AC4" s="62" t="s">
        <v>152</v>
      </c>
      <c r="AD4" s="62" t="s">
        <v>126</v>
      </c>
    </row>
    <row r="5" spans="1:30" s="12" customFormat="1" ht="26" x14ac:dyDescent="0.35">
      <c r="B5" s="60" t="s">
        <v>49</v>
      </c>
      <c r="C5" s="60" t="s">
        <v>3</v>
      </c>
      <c r="D5" s="60" t="s">
        <v>143</v>
      </c>
      <c r="E5" s="13" t="s">
        <v>50</v>
      </c>
      <c r="F5" s="13" t="s">
        <v>153</v>
      </c>
      <c r="G5" s="13" t="s">
        <v>1</v>
      </c>
      <c r="H5" s="13" t="s">
        <v>108</v>
      </c>
      <c r="I5" s="1"/>
      <c r="J5" s="14" t="s">
        <v>114</v>
      </c>
      <c r="K5" s="1"/>
      <c r="L5" s="14" t="s">
        <v>367</v>
      </c>
      <c r="M5" s="13" t="s">
        <v>112</v>
      </c>
      <c r="N5" s="13" t="s">
        <v>109</v>
      </c>
      <c r="O5" s="15" t="s">
        <v>113</v>
      </c>
      <c r="P5" s="1"/>
      <c r="Q5" s="11" t="s">
        <v>115</v>
      </c>
      <c r="R5" s="13" t="s">
        <v>2</v>
      </c>
      <c r="S5" s="1"/>
      <c r="T5" s="17" t="s">
        <v>119</v>
      </c>
      <c r="U5" s="16" t="s">
        <v>129</v>
      </c>
      <c r="V5" s="1"/>
      <c r="W5" s="17" t="s">
        <v>364</v>
      </c>
      <c r="X5" s="17" t="s">
        <v>365</v>
      </c>
      <c r="Y5" s="17" t="s">
        <v>122</v>
      </c>
      <c r="Z5" s="1"/>
      <c r="AA5" s="11" t="s">
        <v>124</v>
      </c>
      <c r="AB5" s="13" t="s">
        <v>125</v>
      </c>
      <c r="AC5" s="13" t="s">
        <v>399</v>
      </c>
      <c r="AD5" s="13" t="s">
        <v>127</v>
      </c>
    </row>
    <row r="6" spans="1:30" s="5" customFormat="1" ht="15" customHeight="1" x14ac:dyDescent="0.35">
      <c r="A6" s="18"/>
      <c r="B6" s="20" t="s">
        <v>106</v>
      </c>
      <c r="C6" s="19" t="s">
        <v>318</v>
      </c>
      <c r="D6" s="19" t="s">
        <v>193</v>
      </c>
      <c r="E6" s="19" t="s">
        <v>251</v>
      </c>
      <c r="F6" s="19" t="s">
        <v>217</v>
      </c>
      <c r="G6" s="19" t="s">
        <v>218</v>
      </c>
      <c r="H6" s="21">
        <v>0.01</v>
      </c>
      <c r="I6" s="68"/>
      <c r="J6" s="22">
        <v>113</v>
      </c>
      <c r="K6" s="68"/>
      <c r="L6" s="23">
        <v>-1.6792830418000001E-2</v>
      </c>
      <c r="M6" s="23">
        <v>2.404525247E-2</v>
      </c>
      <c r="N6" s="23">
        <v>1.7693613358000002E-2</v>
      </c>
      <c r="O6" s="23">
        <v>0.13531766581999999</v>
      </c>
      <c r="P6" s="61"/>
      <c r="Q6" s="21">
        <v>8.7968952134999997E-3</v>
      </c>
      <c r="R6" s="21">
        <v>9.4749381472000002E-2</v>
      </c>
      <c r="S6" s="61"/>
      <c r="T6" s="64">
        <v>17191.376978</v>
      </c>
      <c r="U6" s="66">
        <v>5.8789999999999995E-2</v>
      </c>
      <c r="V6" s="67"/>
      <c r="W6" s="64">
        <v>5326228.3320000004</v>
      </c>
      <c r="X6" s="64">
        <v>4801881.9232999999</v>
      </c>
      <c r="Y6" s="56">
        <v>1.1091960229500299</v>
      </c>
      <c r="Z6" s="68"/>
      <c r="AA6" s="57">
        <v>1.02</v>
      </c>
      <c r="AB6" s="23">
        <v>0.10831858407079646</v>
      </c>
      <c r="AC6" s="23" t="s">
        <v>160</v>
      </c>
      <c r="AD6" s="65">
        <v>44286</v>
      </c>
    </row>
    <row r="7" spans="1:30" s="5" customFormat="1" ht="15" customHeight="1" x14ac:dyDescent="0.35">
      <c r="A7" s="18"/>
      <c r="B7" s="20" t="s">
        <v>52</v>
      </c>
      <c r="C7" s="19" t="s">
        <v>215</v>
      </c>
      <c r="D7" s="19" t="s">
        <v>193</v>
      </c>
      <c r="E7" s="19" t="s">
        <v>216</v>
      </c>
      <c r="F7" s="19" t="s">
        <v>217</v>
      </c>
      <c r="G7" s="19" t="s">
        <v>218</v>
      </c>
      <c r="H7" s="21">
        <v>1.2500000000000001E-2</v>
      </c>
      <c r="I7" s="68"/>
      <c r="J7" s="22">
        <v>149.15</v>
      </c>
      <c r="K7" s="68"/>
      <c r="L7" s="23">
        <v>-1.9008155749E-2</v>
      </c>
      <c r="M7" s="23">
        <v>-5.4221278796999998E-2</v>
      </c>
      <c r="N7" s="23">
        <v>-6.5160885456999995E-2</v>
      </c>
      <c r="O7" s="23">
        <v>-1.4560926217000001E-2</v>
      </c>
      <c r="P7" s="61"/>
      <c r="Q7" s="21">
        <v>4.5177764682999997E-3</v>
      </c>
      <c r="R7" s="21">
        <v>4.9814453738999995E-2</v>
      </c>
      <c r="S7" s="61"/>
      <c r="T7" s="64">
        <v>4563.6616326000003</v>
      </c>
      <c r="U7" s="66">
        <v>4.4679999999999997E-2</v>
      </c>
      <c r="V7" s="68"/>
      <c r="W7" s="64">
        <v>3602717.5041999999</v>
      </c>
      <c r="X7" s="64">
        <v>3751807.9432999999</v>
      </c>
      <c r="Y7" s="56">
        <v>0.9602617081276118</v>
      </c>
      <c r="Z7" s="68"/>
      <c r="AA7" s="57">
        <v>0.69</v>
      </c>
      <c r="AB7" s="23">
        <v>5.5514582634931274E-2</v>
      </c>
      <c r="AC7" s="23" t="s">
        <v>154</v>
      </c>
      <c r="AD7" s="65">
        <v>44286</v>
      </c>
    </row>
    <row r="8" spans="1:30" s="5" customFormat="1" ht="15" customHeight="1" x14ac:dyDescent="0.35">
      <c r="A8" s="18"/>
      <c r="B8" s="20" t="s">
        <v>98</v>
      </c>
      <c r="C8" s="19" t="s">
        <v>303</v>
      </c>
      <c r="D8" s="19" t="s">
        <v>193</v>
      </c>
      <c r="E8" s="19" t="s">
        <v>251</v>
      </c>
      <c r="F8" s="19" t="s">
        <v>217</v>
      </c>
      <c r="G8" s="19" t="s">
        <v>218</v>
      </c>
      <c r="H8" s="21">
        <v>1.0800000000000001E-2</v>
      </c>
      <c r="I8" s="68"/>
      <c r="J8" s="22">
        <v>94.44</v>
      </c>
      <c r="K8" s="68"/>
      <c r="L8" s="23">
        <v>1.3413456378E-2</v>
      </c>
      <c r="M8" s="23">
        <v>7.3415055344000002E-2</v>
      </c>
      <c r="N8" s="23">
        <v>0.10067796369</v>
      </c>
      <c r="O8" s="23">
        <v>2.8652668845E-2</v>
      </c>
      <c r="P8" s="61"/>
      <c r="Q8" s="21">
        <v>3.5286569718000001E-3</v>
      </c>
      <c r="R8" s="21">
        <v>3.7781266352999998E-2</v>
      </c>
      <c r="S8" s="61"/>
      <c r="T8" s="64">
        <v>4502.5223685000001</v>
      </c>
      <c r="U8" s="66">
        <v>4.061E-2</v>
      </c>
      <c r="V8" s="68"/>
      <c r="W8" s="64">
        <v>3692328.8963000001</v>
      </c>
      <c r="X8" s="64">
        <v>3845645.7533</v>
      </c>
      <c r="Y8" s="56">
        <v>0.96013235049836909</v>
      </c>
      <c r="Z8" s="68"/>
      <c r="AA8" s="57">
        <v>0.33</v>
      </c>
      <c r="AB8" s="23">
        <v>4.1931385006353239E-2</v>
      </c>
      <c r="AC8" s="23" t="s">
        <v>160</v>
      </c>
      <c r="AD8" s="65">
        <v>44286</v>
      </c>
    </row>
    <row r="9" spans="1:30" s="5" customFormat="1" ht="15" customHeight="1" x14ac:dyDescent="0.35">
      <c r="A9" s="18"/>
      <c r="B9" s="20" t="s">
        <v>85</v>
      </c>
      <c r="C9" s="19" t="s">
        <v>284</v>
      </c>
      <c r="D9" s="19" t="s">
        <v>193</v>
      </c>
      <c r="E9" s="19" t="s">
        <v>285</v>
      </c>
      <c r="F9" s="19" t="s">
        <v>220</v>
      </c>
      <c r="G9" s="19" t="s">
        <v>220</v>
      </c>
      <c r="H9" s="21">
        <v>6.0000000000000001E-3</v>
      </c>
      <c r="I9" s="68"/>
      <c r="J9" s="22">
        <v>174</v>
      </c>
      <c r="K9" s="68"/>
      <c r="L9" s="23">
        <v>-6.9059985162000003E-3</v>
      </c>
      <c r="M9" s="23">
        <v>-1.8619476735000001E-2</v>
      </c>
      <c r="N9" s="23">
        <v>-1.1576997226E-2</v>
      </c>
      <c r="O9" s="23">
        <v>0.14303427578</v>
      </c>
      <c r="P9" s="61"/>
      <c r="Q9" s="21">
        <v>4.4320700039999997E-3</v>
      </c>
      <c r="R9" s="21">
        <v>6.3757225434000003E-2</v>
      </c>
      <c r="S9" s="61"/>
      <c r="T9" s="64">
        <v>8051.1383107000001</v>
      </c>
      <c r="U9" s="66">
        <v>3.4880000000000001E-2</v>
      </c>
      <c r="V9" s="68"/>
      <c r="W9" s="64">
        <v>3208032.2579999999</v>
      </c>
      <c r="X9" s="64">
        <v>2709068.2648999998</v>
      </c>
      <c r="Y9" s="56">
        <v>1.1841828792448013</v>
      </c>
      <c r="Z9" s="68"/>
      <c r="AA9" s="57">
        <v>0.78</v>
      </c>
      <c r="AB9" s="23">
        <v>5.3793103448275856E-2</v>
      </c>
      <c r="AC9" s="23" t="s">
        <v>154</v>
      </c>
      <c r="AD9" s="65">
        <v>44286</v>
      </c>
    </row>
    <row r="10" spans="1:30" s="5" customFormat="1" ht="15" customHeight="1" x14ac:dyDescent="0.35">
      <c r="A10" s="18"/>
      <c r="B10" s="20" t="s">
        <v>166</v>
      </c>
      <c r="C10" s="19" t="s">
        <v>324</v>
      </c>
      <c r="D10" s="19" t="s">
        <v>193</v>
      </c>
      <c r="E10" s="19" t="s">
        <v>285</v>
      </c>
      <c r="F10" s="19" t="s">
        <v>325</v>
      </c>
      <c r="G10" s="19" t="s">
        <v>208</v>
      </c>
      <c r="H10" s="21">
        <v>8.5000000000000006E-3</v>
      </c>
      <c r="I10" s="68"/>
      <c r="J10" s="22">
        <v>116</v>
      </c>
      <c r="K10" s="68"/>
      <c r="L10" s="23">
        <v>3.5470196381000001E-3</v>
      </c>
      <c r="M10" s="23">
        <v>-2.9522886630000002E-2</v>
      </c>
      <c r="N10" s="23">
        <v>-4.6038299418E-2</v>
      </c>
      <c r="O10" s="23">
        <v>0.1121272604</v>
      </c>
      <c r="P10" s="61"/>
      <c r="Q10" s="21">
        <v>5.0783267344000002E-3</v>
      </c>
      <c r="R10" s="21">
        <v>6.1344238975999998E-2</v>
      </c>
      <c r="S10" s="61"/>
      <c r="T10" s="64">
        <v>7536.6403204999997</v>
      </c>
      <c r="U10" s="66">
        <v>3.2919999999999998E-2</v>
      </c>
      <c r="V10" s="68"/>
      <c r="W10" s="64">
        <v>3143723.0759999999</v>
      </c>
      <c r="X10" s="64">
        <v>3001645.9789999998</v>
      </c>
      <c r="Y10" s="56">
        <v>1.0473330625909898</v>
      </c>
      <c r="Z10" s="68"/>
      <c r="AA10" s="57">
        <v>0.59</v>
      </c>
      <c r="AB10" s="23">
        <v>6.1034482758620688E-2</v>
      </c>
      <c r="AC10" s="23" t="s">
        <v>167</v>
      </c>
      <c r="AD10" s="65">
        <v>44286</v>
      </c>
    </row>
    <row r="11" spans="1:30" s="5" customFormat="1" ht="15" customHeight="1" x14ac:dyDescent="0.35">
      <c r="A11" s="18"/>
      <c r="B11" s="20" t="s">
        <v>51</v>
      </c>
      <c r="C11" s="19" t="s">
        <v>212</v>
      </c>
      <c r="D11" s="19" t="s">
        <v>193</v>
      </c>
      <c r="E11" s="19" t="s">
        <v>213</v>
      </c>
      <c r="F11" s="19" t="s">
        <v>210</v>
      </c>
      <c r="G11" s="19" t="s">
        <v>214</v>
      </c>
      <c r="H11" s="20">
        <v>1.3500000000000002E-2</v>
      </c>
      <c r="I11" s="68"/>
      <c r="J11" s="22">
        <v>85.46</v>
      </c>
      <c r="K11" s="68"/>
      <c r="L11" s="23">
        <v>4.7890853875E-2</v>
      </c>
      <c r="M11" s="23">
        <v>-3.3474554796999997E-2</v>
      </c>
      <c r="N11" s="23">
        <v>-1.5477914524E-2</v>
      </c>
      <c r="O11" s="23">
        <v>-5.9263966687000003E-3</v>
      </c>
      <c r="P11" s="61"/>
      <c r="Q11" s="21">
        <v>5.6097560976000006E-3</v>
      </c>
      <c r="R11" s="21">
        <v>6.0221788295999994E-2</v>
      </c>
      <c r="S11" s="61"/>
      <c r="T11" s="64">
        <v>3317.2968939000002</v>
      </c>
      <c r="U11" s="66">
        <v>2.5000000000000001E-2</v>
      </c>
      <c r="V11" s="69"/>
      <c r="W11" s="64">
        <v>2276500.7429</v>
      </c>
      <c r="X11" s="64">
        <v>2860888.1003</v>
      </c>
      <c r="Y11" s="56">
        <v>0.79573218633097897</v>
      </c>
      <c r="Z11" s="68"/>
      <c r="AA11" s="57">
        <v>0.46</v>
      </c>
      <c r="AB11" s="23">
        <v>6.4591621811373748E-2</v>
      </c>
      <c r="AC11" s="23" t="s">
        <v>154</v>
      </c>
      <c r="AD11" s="65">
        <v>44294</v>
      </c>
    </row>
    <row r="12" spans="1:30" s="5" customFormat="1" ht="15" customHeight="1" x14ac:dyDescent="0.35">
      <c r="A12" s="18"/>
      <c r="B12" s="20" t="s">
        <v>55</v>
      </c>
      <c r="C12" s="19" t="s">
        <v>226</v>
      </c>
      <c r="D12" s="19" t="s">
        <v>227</v>
      </c>
      <c r="E12" s="19" t="s">
        <v>228</v>
      </c>
      <c r="F12" s="19" t="s">
        <v>229</v>
      </c>
      <c r="G12" s="19" t="s">
        <v>229</v>
      </c>
      <c r="H12" s="21">
        <v>2.7700000000000003E-3</v>
      </c>
      <c r="I12" s="68"/>
      <c r="J12" s="22">
        <v>116.28</v>
      </c>
      <c r="K12" s="68"/>
      <c r="L12" s="23">
        <v>1.0975095383E-2</v>
      </c>
      <c r="M12" s="23">
        <v>4.0271143474000001E-2</v>
      </c>
      <c r="N12" s="23">
        <v>-2.6182739956000001E-2</v>
      </c>
      <c r="O12" s="23">
        <v>-0.15813226096999999</v>
      </c>
      <c r="P12" s="61"/>
      <c r="Q12" s="21">
        <v>9.3223936261999998E-3</v>
      </c>
      <c r="R12" s="21">
        <v>8.4742683584E-2</v>
      </c>
      <c r="S12" s="61"/>
      <c r="T12" s="64">
        <v>3139.4641415999999</v>
      </c>
      <c r="U12" s="66">
        <v>2.027E-2</v>
      </c>
      <c r="V12" s="68"/>
      <c r="W12" s="64">
        <v>1851141.5532</v>
      </c>
      <c r="X12" s="64">
        <v>1601777.3289999999</v>
      </c>
      <c r="Y12" s="56">
        <v>1.155679706339507</v>
      </c>
      <c r="Z12" s="68"/>
      <c r="AA12" s="57">
        <v>1.0823299</v>
      </c>
      <c r="AB12" s="23">
        <v>0.11169555211558307</v>
      </c>
      <c r="AC12" s="23" t="s">
        <v>154</v>
      </c>
      <c r="AD12" s="65">
        <v>44286</v>
      </c>
    </row>
    <row r="13" spans="1:30" s="5" customFormat="1" ht="15" customHeight="1" x14ac:dyDescent="0.35">
      <c r="A13" s="18"/>
      <c r="B13" s="20" t="s">
        <v>74</v>
      </c>
      <c r="C13" s="19" t="s">
        <v>266</v>
      </c>
      <c r="D13" s="19" t="s">
        <v>193</v>
      </c>
      <c r="E13" s="19" t="s">
        <v>197</v>
      </c>
      <c r="F13" s="19" t="s">
        <v>267</v>
      </c>
      <c r="G13" s="19" t="s">
        <v>267</v>
      </c>
      <c r="H13" s="21">
        <v>6.0000000000000001E-3</v>
      </c>
      <c r="I13" s="68"/>
      <c r="J13" s="22">
        <v>203.9</v>
      </c>
      <c r="K13" s="68"/>
      <c r="L13" s="23">
        <v>6.4165844013999995E-3</v>
      </c>
      <c r="M13" s="23">
        <v>-4.8509733531999999E-2</v>
      </c>
      <c r="N13" s="23">
        <v>-4.4667915496999999E-2</v>
      </c>
      <c r="O13" s="23">
        <v>-1.2677589730000001E-2</v>
      </c>
      <c r="P13" s="61"/>
      <c r="Q13" s="21">
        <v>1.9704433498000003E-3</v>
      </c>
      <c r="R13" s="21">
        <v>2.5990566037999999E-2</v>
      </c>
      <c r="S13" s="61"/>
      <c r="T13" s="64">
        <v>1978.8671674</v>
      </c>
      <c r="U13" s="66">
        <v>2.223E-2</v>
      </c>
      <c r="V13" s="68"/>
      <c r="W13" s="64">
        <v>2039000</v>
      </c>
      <c r="X13" s="64">
        <v>2200209.1773999999</v>
      </c>
      <c r="Y13" s="56">
        <v>0.92673006773360445</v>
      </c>
      <c r="Z13" s="68"/>
      <c r="AA13" s="57">
        <v>0.4</v>
      </c>
      <c r="AB13" s="23">
        <v>2.3540951446787643E-2</v>
      </c>
      <c r="AC13" s="23" t="s">
        <v>154</v>
      </c>
      <c r="AD13" s="65">
        <v>44286</v>
      </c>
    </row>
    <row r="14" spans="1:30" s="5" customFormat="1" ht="15" customHeight="1" x14ac:dyDescent="0.35">
      <c r="A14" s="18"/>
      <c r="B14" s="20" t="s">
        <v>147</v>
      </c>
      <c r="C14" s="19" t="s">
        <v>326</v>
      </c>
      <c r="D14" s="19" t="s">
        <v>193</v>
      </c>
      <c r="E14" s="19" t="s">
        <v>197</v>
      </c>
      <c r="F14" s="19" t="s">
        <v>210</v>
      </c>
      <c r="G14" s="19" t="s">
        <v>208</v>
      </c>
      <c r="H14" s="21">
        <v>5.5000000000000005E-3</v>
      </c>
      <c r="I14" s="68"/>
      <c r="J14" s="22">
        <v>106</v>
      </c>
      <c r="K14" s="68"/>
      <c r="L14" s="23">
        <v>4.2305365731999996E-3</v>
      </c>
      <c r="M14" s="23">
        <v>-6.7164403952999996E-2</v>
      </c>
      <c r="N14" s="23">
        <v>-8.0203536698000011E-2</v>
      </c>
      <c r="O14" s="23">
        <v>0.16105645699000001</v>
      </c>
      <c r="P14" s="61"/>
      <c r="Q14" s="21">
        <v>1.4191106906E-3</v>
      </c>
      <c r="R14" s="21">
        <v>3.6652057175000002E-2</v>
      </c>
      <c r="S14" s="61"/>
      <c r="T14" s="64">
        <v>5016.7393828000004</v>
      </c>
      <c r="U14" s="66">
        <v>2.077E-2</v>
      </c>
      <c r="V14" s="68"/>
      <c r="W14" s="64">
        <v>1930014.398</v>
      </c>
      <c r="X14" s="64">
        <v>2006411.6575</v>
      </c>
      <c r="Y14" s="56">
        <v>0.96192343718975826</v>
      </c>
      <c r="Z14" s="68"/>
      <c r="AA14" s="57">
        <v>0.15</v>
      </c>
      <c r="AB14" s="23">
        <v>1.6981132075471698E-2</v>
      </c>
      <c r="AC14" s="23" t="s">
        <v>159</v>
      </c>
      <c r="AD14" s="65">
        <v>44301</v>
      </c>
    </row>
    <row r="15" spans="1:30" s="5" customFormat="1" ht="15" customHeight="1" x14ac:dyDescent="0.35">
      <c r="A15" s="18"/>
      <c r="B15" s="20" t="s">
        <v>99</v>
      </c>
      <c r="C15" s="19" t="s">
        <v>304</v>
      </c>
      <c r="D15" s="19" t="s">
        <v>193</v>
      </c>
      <c r="E15" s="19" t="s">
        <v>216</v>
      </c>
      <c r="F15" s="19" t="s">
        <v>305</v>
      </c>
      <c r="G15" s="19" t="s">
        <v>306</v>
      </c>
      <c r="H15" s="21">
        <v>0.01</v>
      </c>
      <c r="I15" s="68"/>
      <c r="J15" s="22">
        <v>95.2</v>
      </c>
      <c r="K15" s="68"/>
      <c r="L15" s="23">
        <v>1.2442837391E-2</v>
      </c>
      <c r="M15" s="23">
        <v>-3.2391397010000003E-2</v>
      </c>
      <c r="N15" s="23">
        <v>-2.1828197866000001E-2</v>
      </c>
      <c r="O15" s="23">
        <v>-1.2402612564999999E-3</v>
      </c>
      <c r="P15" s="61"/>
      <c r="Q15" s="21">
        <v>5.6049069374000003E-3</v>
      </c>
      <c r="R15" s="21">
        <v>5.9775103571E-2</v>
      </c>
      <c r="S15" s="61"/>
      <c r="T15" s="64">
        <v>3310.1296357000001</v>
      </c>
      <c r="U15" s="66">
        <v>2.1610000000000001E-2</v>
      </c>
      <c r="V15" s="68"/>
      <c r="W15" s="64">
        <v>1977049.6255999999</v>
      </c>
      <c r="X15" s="64">
        <v>2357857.3122</v>
      </c>
      <c r="Y15" s="56">
        <v>0.838494176628234</v>
      </c>
      <c r="Z15" s="68"/>
      <c r="AA15" s="57">
        <v>0.53</v>
      </c>
      <c r="AB15" s="23">
        <v>6.6806722689075629E-2</v>
      </c>
      <c r="AC15" s="23" t="s">
        <v>161</v>
      </c>
      <c r="AD15" s="65">
        <v>44286</v>
      </c>
    </row>
    <row r="16" spans="1:30" s="5" customFormat="1" ht="15" customHeight="1" x14ac:dyDescent="0.35">
      <c r="A16" s="18"/>
      <c r="B16" s="20" t="s">
        <v>173</v>
      </c>
      <c r="C16" s="19" t="s">
        <v>350</v>
      </c>
      <c r="D16" s="19" t="s">
        <v>193</v>
      </c>
      <c r="E16" s="19" t="s">
        <v>224</v>
      </c>
      <c r="F16" s="19" t="s">
        <v>267</v>
      </c>
      <c r="G16" s="19" t="s">
        <v>351</v>
      </c>
      <c r="H16" s="21">
        <v>6.0000000000000001E-3</v>
      </c>
      <c r="I16" s="68"/>
      <c r="J16" s="22">
        <v>99.75</v>
      </c>
      <c r="K16" s="68"/>
      <c r="L16" s="23">
        <v>-2.6712436183999998E-3</v>
      </c>
      <c r="M16" s="23">
        <v>-2.6060780132999999E-2</v>
      </c>
      <c r="N16" s="23">
        <v>-2.6341050412999997E-2</v>
      </c>
      <c r="O16" s="23">
        <v>9.3089665808000002E-2</v>
      </c>
      <c r="P16" s="61"/>
      <c r="Q16" s="21">
        <v>5.5610724926000001E-3</v>
      </c>
      <c r="R16" s="21">
        <v>7.7905106554E-2</v>
      </c>
      <c r="S16" s="61"/>
      <c r="T16" s="64">
        <v>4351.7546542999999</v>
      </c>
      <c r="U16" s="66">
        <v>2.5939999999999998E-2</v>
      </c>
      <c r="V16" s="68"/>
      <c r="W16" s="64">
        <v>2149313.25</v>
      </c>
      <c r="X16" s="64">
        <v>2077612.5027999999</v>
      </c>
      <c r="Y16" s="56">
        <v>1.0345111261620581</v>
      </c>
      <c r="Z16" s="68"/>
      <c r="AA16" s="57">
        <v>0.56000000000000005</v>
      </c>
      <c r="AB16" s="23">
        <v>6.7368421052631591E-2</v>
      </c>
      <c r="AC16" s="23" t="s">
        <v>154</v>
      </c>
      <c r="AD16" s="65">
        <v>44286</v>
      </c>
    </row>
    <row r="17" spans="1:30" s="5" customFormat="1" ht="15" customHeight="1" x14ac:dyDescent="0.35">
      <c r="A17" s="18"/>
      <c r="B17" s="20" t="s">
        <v>100</v>
      </c>
      <c r="C17" s="19" t="s">
        <v>307</v>
      </c>
      <c r="D17" s="19" t="s">
        <v>193</v>
      </c>
      <c r="E17" s="19" t="s">
        <v>251</v>
      </c>
      <c r="F17" s="19" t="s">
        <v>210</v>
      </c>
      <c r="G17" s="19" t="s">
        <v>208</v>
      </c>
      <c r="H17" s="21">
        <v>9.0000000000000011E-3</v>
      </c>
      <c r="I17" s="68"/>
      <c r="J17" s="22">
        <v>10.66</v>
      </c>
      <c r="K17" s="68"/>
      <c r="L17" s="23">
        <v>3.2945736435000005E-2</v>
      </c>
      <c r="M17" s="23">
        <v>3.4712010677999998E-2</v>
      </c>
      <c r="N17" s="23">
        <v>5.4572126044000004E-2</v>
      </c>
      <c r="O17" s="23">
        <v>0.16545614556999999</v>
      </c>
      <c r="P17" s="61"/>
      <c r="Q17" s="21">
        <v>7.6923076923000001E-3</v>
      </c>
      <c r="R17" s="21">
        <v>8.390918065099999E-2</v>
      </c>
      <c r="S17" s="61"/>
      <c r="T17" s="64">
        <v>8051.6515821000003</v>
      </c>
      <c r="U17" s="66">
        <v>2.673E-2</v>
      </c>
      <c r="V17" s="68"/>
      <c r="W17" s="64">
        <v>2134893.1773000001</v>
      </c>
      <c r="X17" s="64">
        <v>2020557.0885000001</v>
      </c>
      <c r="Y17" s="56">
        <v>1.0565864183945823</v>
      </c>
      <c r="Z17" s="68"/>
      <c r="AA17" s="57">
        <v>0.08</v>
      </c>
      <c r="AB17" s="23">
        <v>9.0056285178236398E-2</v>
      </c>
      <c r="AC17" s="23" t="s">
        <v>154</v>
      </c>
      <c r="AD17" s="65">
        <v>44286</v>
      </c>
    </row>
    <row r="18" spans="1:30" s="5" customFormat="1" ht="15" customHeight="1" x14ac:dyDescent="0.35">
      <c r="A18" s="18"/>
      <c r="B18" s="20" t="s">
        <v>145</v>
      </c>
      <c r="C18" s="19" t="s">
        <v>296</v>
      </c>
      <c r="D18" s="19" t="s">
        <v>193</v>
      </c>
      <c r="E18" s="19" t="s">
        <v>224</v>
      </c>
      <c r="F18" s="19" t="s">
        <v>210</v>
      </c>
      <c r="G18" s="19" t="s">
        <v>214</v>
      </c>
      <c r="H18" s="21">
        <v>1.2500000000000001E-2</v>
      </c>
      <c r="I18" s="68"/>
      <c r="J18" s="22">
        <v>85.95</v>
      </c>
      <c r="K18" s="68"/>
      <c r="L18" s="23">
        <v>7.6412999442000001E-4</v>
      </c>
      <c r="M18" s="23">
        <v>-4.0385698518000002E-2</v>
      </c>
      <c r="N18" s="23">
        <v>-4.4567721945999998E-2</v>
      </c>
      <c r="O18" s="23">
        <v>8.5598049076000007E-2</v>
      </c>
      <c r="P18" s="61"/>
      <c r="Q18" s="21">
        <v>6.4777327934999991E-3</v>
      </c>
      <c r="R18" s="21">
        <v>6.8013626219000006E-2</v>
      </c>
      <c r="S18" s="61"/>
      <c r="T18" s="64">
        <v>5527.1328911000001</v>
      </c>
      <c r="U18" s="66">
        <v>2.5319999999999999E-2</v>
      </c>
      <c r="V18" s="68"/>
      <c r="W18" s="64">
        <v>1767387.5293000001</v>
      </c>
      <c r="X18" s="64">
        <v>1711037.3509</v>
      </c>
      <c r="Y18" s="56">
        <v>1.0329333420865185</v>
      </c>
      <c r="Z18" s="68"/>
      <c r="AA18" s="57">
        <v>0.56000000000000005</v>
      </c>
      <c r="AB18" s="23">
        <v>7.8184991273996515E-2</v>
      </c>
      <c r="AC18" s="23" t="s">
        <v>154</v>
      </c>
      <c r="AD18" s="65">
        <v>44294</v>
      </c>
    </row>
    <row r="19" spans="1:30" s="5" customFormat="1" ht="15" customHeight="1" x14ac:dyDescent="0.35">
      <c r="A19" s="18"/>
      <c r="B19" s="20" t="s">
        <v>53</v>
      </c>
      <c r="C19" s="19" t="s">
        <v>219</v>
      </c>
      <c r="D19" s="19" t="s">
        <v>193</v>
      </c>
      <c r="E19" s="19" t="s">
        <v>213</v>
      </c>
      <c r="F19" s="19" t="s">
        <v>220</v>
      </c>
      <c r="G19" s="19" t="s">
        <v>220</v>
      </c>
      <c r="H19" s="21">
        <v>0.01</v>
      </c>
      <c r="I19" s="68"/>
      <c r="J19" s="22">
        <v>137.77000000000001</v>
      </c>
      <c r="K19" s="68"/>
      <c r="L19" s="23">
        <v>4.6671042073000001E-3</v>
      </c>
      <c r="M19" s="23">
        <v>-6.8688437515999998E-2</v>
      </c>
      <c r="N19" s="23">
        <v>-0.10468028986</v>
      </c>
      <c r="O19" s="23">
        <v>-1.5138000771999999E-3</v>
      </c>
      <c r="P19" s="61"/>
      <c r="Q19" s="21">
        <v>4.8621190131000001E-3</v>
      </c>
      <c r="R19" s="21">
        <v>5.4346338125000004E-2</v>
      </c>
      <c r="S19" s="61"/>
      <c r="T19" s="64">
        <v>2928.9743880000001</v>
      </c>
      <c r="U19" s="66">
        <v>1.7780000000000001E-2</v>
      </c>
      <c r="V19" s="68"/>
      <c r="W19" s="64">
        <v>1628133.7596</v>
      </c>
      <c r="X19" s="64">
        <v>1999709.8513</v>
      </c>
      <c r="Y19" s="56">
        <v>0.81418499715924264</v>
      </c>
      <c r="Z19" s="68"/>
      <c r="AA19" s="57">
        <v>0.67</v>
      </c>
      <c r="AB19" s="23">
        <v>5.8358133120418092E-2</v>
      </c>
      <c r="AC19" s="23" t="s">
        <v>154</v>
      </c>
      <c r="AD19" s="65">
        <v>44286</v>
      </c>
    </row>
    <row r="20" spans="1:30" s="5" customFormat="1" ht="15" customHeight="1" x14ac:dyDescent="0.35">
      <c r="A20" s="18"/>
      <c r="B20" s="20" t="s">
        <v>181</v>
      </c>
      <c r="C20" s="19" t="s">
        <v>349</v>
      </c>
      <c r="D20" s="19" t="s">
        <v>193</v>
      </c>
      <c r="E20" s="19" t="s">
        <v>216</v>
      </c>
      <c r="F20" s="19" t="s">
        <v>220</v>
      </c>
      <c r="G20" s="19" t="s">
        <v>220</v>
      </c>
      <c r="H20" s="21">
        <v>9.0000000000000011E-3</v>
      </c>
      <c r="I20" s="68"/>
      <c r="J20" s="22">
        <v>122.35</v>
      </c>
      <c r="K20" s="68"/>
      <c r="L20" s="23">
        <v>-6.9799529265000002E-3</v>
      </c>
      <c r="M20" s="23">
        <v>-3.3731906754E-2</v>
      </c>
      <c r="N20" s="23">
        <v>-3.3205985236000005E-2</v>
      </c>
      <c r="O20" s="23">
        <v>0.16798605713</v>
      </c>
      <c r="P20" s="61"/>
      <c r="Q20" s="21">
        <v>5.4887400112999998E-3</v>
      </c>
      <c r="R20" s="21">
        <v>7.1057192374000003E-2</v>
      </c>
      <c r="S20" s="61"/>
      <c r="T20" s="64">
        <v>6041.297971</v>
      </c>
      <c r="U20" s="66">
        <v>2.46E-2</v>
      </c>
      <c r="V20" s="68"/>
      <c r="W20" s="64">
        <v>2252030.1362999999</v>
      </c>
      <c r="X20" s="64">
        <v>2167663.0096999998</v>
      </c>
      <c r="Y20" s="56">
        <v>1.0389207760719579</v>
      </c>
      <c r="Z20" s="68"/>
      <c r="AA20" s="57">
        <v>0.68</v>
      </c>
      <c r="AB20" s="23">
        <v>6.6693910911319987E-2</v>
      </c>
      <c r="AC20" s="23" t="s">
        <v>154</v>
      </c>
      <c r="AD20" s="65">
        <v>44286</v>
      </c>
    </row>
    <row r="21" spans="1:30" s="5" customFormat="1" ht="15" customHeight="1" x14ac:dyDescent="0.35">
      <c r="A21" s="18"/>
      <c r="B21" s="20" t="s">
        <v>148</v>
      </c>
      <c r="C21" s="19" t="s">
        <v>327</v>
      </c>
      <c r="D21" s="19" t="s">
        <v>193</v>
      </c>
      <c r="E21" s="19" t="s">
        <v>197</v>
      </c>
      <c r="F21" s="19" t="s">
        <v>209</v>
      </c>
      <c r="G21" s="19" t="s">
        <v>206</v>
      </c>
      <c r="H21" s="21">
        <v>1.3500000000000002E-2</v>
      </c>
      <c r="I21" s="68"/>
      <c r="J21" s="22">
        <v>112</v>
      </c>
      <c r="K21" s="68"/>
      <c r="L21" s="23">
        <v>1.6795279165E-2</v>
      </c>
      <c r="M21" s="23">
        <v>-2.9909685703E-2</v>
      </c>
      <c r="N21" s="23">
        <v>-1.6350822902E-2</v>
      </c>
      <c r="O21" s="23">
        <v>0.1824353957</v>
      </c>
      <c r="P21" s="61"/>
      <c r="Q21" s="21">
        <v>1.6314692286999999E-3</v>
      </c>
      <c r="R21" s="21">
        <v>3.9989811513000004E-2</v>
      </c>
      <c r="S21" s="61"/>
      <c r="T21" s="64">
        <v>3376.2380245999998</v>
      </c>
      <c r="U21" s="66">
        <v>1.7159999999999998E-2</v>
      </c>
      <c r="V21" s="68"/>
      <c r="W21" s="64">
        <v>1598351.44</v>
      </c>
      <c r="X21" s="64">
        <v>1706699.6318999999</v>
      </c>
      <c r="Y21" s="56">
        <v>0.93651595753883166</v>
      </c>
      <c r="Z21" s="68"/>
      <c r="AA21" s="57">
        <v>0.18</v>
      </c>
      <c r="AB21" s="23">
        <v>1.9285714285714288E-2</v>
      </c>
      <c r="AC21" s="23" t="s">
        <v>154</v>
      </c>
      <c r="AD21" s="65">
        <v>44286</v>
      </c>
    </row>
    <row r="22" spans="1:30" s="5" customFormat="1" ht="15" customHeight="1" x14ac:dyDescent="0.35">
      <c r="A22" s="18"/>
      <c r="B22" s="20" t="s">
        <v>374</v>
      </c>
      <c r="C22" s="19" t="s">
        <v>404</v>
      </c>
      <c r="D22" s="19" t="s">
        <v>193</v>
      </c>
      <c r="E22" s="19" t="s">
        <v>285</v>
      </c>
      <c r="F22" s="19" t="s">
        <v>273</v>
      </c>
      <c r="G22" s="19" t="s">
        <v>405</v>
      </c>
      <c r="H22" s="21">
        <v>0.01</v>
      </c>
      <c r="I22" s="68"/>
      <c r="J22" s="22">
        <v>110.79</v>
      </c>
      <c r="K22" s="68"/>
      <c r="L22" s="23">
        <v>-1.5320836336999999E-3</v>
      </c>
      <c r="M22" s="23">
        <v>-1.3082567173E-2</v>
      </c>
      <c r="N22" s="23">
        <v>-2.2097471952999999E-2</v>
      </c>
      <c r="O22" s="23">
        <v>3.0460561269E-2</v>
      </c>
      <c r="P22" s="61"/>
      <c r="Q22" s="21">
        <v>4.8430493274000007E-3</v>
      </c>
      <c r="R22" s="21">
        <v>5.7747598253E-2</v>
      </c>
      <c r="S22" s="61"/>
      <c r="T22" s="64">
        <v>2902.3884840999999</v>
      </c>
      <c r="U22" s="66">
        <v>1.7929999999999998E-2</v>
      </c>
      <c r="V22" s="68"/>
      <c r="W22" s="64">
        <v>1637341.1470000001</v>
      </c>
      <c r="X22" s="64">
        <v>1602722.5486000001</v>
      </c>
      <c r="Y22" s="56">
        <v>1.0215998698154212</v>
      </c>
      <c r="Z22" s="68"/>
      <c r="AA22" s="57">
        <v>0.54</v>
      </c>
      <c r="AB22" s="23">
        <v>5.848903330625508E-2</v>
      </c>
      <c r="AC22" s="23" t="s">
        <v>156</v>
      </c>
      <c r="AD22" s="65">
        <v>44286</v>
      </c>
    </row>
    <row r="23" spans="1:30" s="5" customFormat="1" ht="15" customHeight="1" x14ac:dyDescent="0.35">
      <c r="A23" s="18"/>
      <c r="B23" s="20" t="s">
        <v>195</v>
      </c>
      <c r="C23" s="19" t="s">
        <v>196</v>
      </c>
      <c r="D23" s="19" t="s">
        <v>193</v>
      </c>
      <c r="E23" s="19" t="s">
        <v>197</v>
      </c>
      <c r="F23" s="19" t="s">
        <v>198</v>
      </c>
      <c r="G23" s="19" t="s">
        <v>199</v>
      </c>
      <c r="H23" s="21" t="s">
        <v>200</v>
      </c>
      <c r="I23" s="68"/>
      <c r="J23" s="22">
        <v>89.85</v>
      </c>
      <c r="K23" s="68"/>
      <c r="L23" s="23">
        <v>2.5216795981999999E-2</v>
      </c>
      <c r="M23" s="23">
        <v>-7.0842515218999993E-2</v>
      </c>
      <c r="N23" s="23">
        <v>-3.1116302254E-2</v>
      </c>
      <c r="O23" s="23">
        <v>0.12323572892</v>
      </c>
      <c r="P23" s="61"/>
      <c r="Q23" s="21">
        <v>1.8223234624000001E-3</v>
      </c>
      <c r="R23" s="21">
        <v>4.6706586825999999E-2</v>
      </c>
      <c r="S23" s="61"/>
      <c r="T23" s="64">
        <v>2975.2588553000001</v>
      </c>
      <c r="U23" s="66">
        <v>1.5389999999999999E-2</v>
      </c>
      <c r="V23" s="68"/>
      <c r="W23" s="64">
        <v>1417888.078</v>
      </c>
      <c r="X23" s="64">
        <v>1533108.4247999999</v>
      </c>
      <c r="Y23" s="56">
        <v>0.92484527190891219</v>
      </c>
      <c r="Z23" s="68"/>
      <c r="AA23" s="57">
        <v>0.16</v>
      </c>
      <c r="AB23" s="23">
        <v>2.1368948247078464E-2</v>
      </c>
      <c r="AC23" s="23" t="s">
        <v>154</v>
      </c>
      <c r="AD23" s="65">
        <v>44286</v>
      </c>
    </row>
    <row r="24" spans="1:30" s="5" customFormat="1" ht="15" customHeight="1" x14ac:dyDescent="0.35">
      <c r="A24" s="18"/>
      <c r="B24" s="20" t="s">
        <v>194</v>
      </c>
      <c r="C24" s="19" t="s">
        <v>407</v>
      </c>
      <c r="D24" s="19" t="s">
        <v>193</v>
      </c>
      <c r="E24" s="19" t="s">
        <v>285</v>
      </c>
      <c r="F24" s="19" t="s">
        <v>210</v>
      </c>
      <c r="G24" s="19" t="s">
        <v>214</v>
      </c>
      <c r="H24" s="21">
        <v>8.9999999999999993E-3</v>
      </c>
      <c r="I24" s="68"/>
      <c r="J24" s="22">
        <v>115.29</v>
      </c>
      <c r="K24" s="68"/>
      <c r="L24" s="23">
        <v>1.073655013E-2</v>
      </c>
      <c r="M24" s="23">
        <v>3.7274890238999998E-2</v>
      </c>
      <c r="N24" s="23">
        <v>5.6422935142000002E-2</v>
      </c>
      <c r="O24" s="23">
        <v>0.40582459993999997</v>
      </c>
      <c r="P24" s="61"/>
      <c r="Q24" s="21">
        <v>5.4921105396000007E-3</v>
      </c>
      <c r="R24" s="21">
        <v>7.2807991121000004E-2</v>
      </c>
      <c r="S24" s="61"/>
      <c r="T24" s="64">
        <v>6089.2790480000003</v>
      </c>
      <c r="U24" s="66">
        <v>1.6399999999999998E-2</v>
      </c>
      <c r="V24" s="68"/>
      <c r="W24" s="64">
        <v>1496983.1203000001</v>
      </c>
      <c r="X24" s="64">
        <v>1309829.892</v>
      </c>
      <c r="Y24" s="56">
        <v>1.1428836136990528</v>
      </c>
      <c r="Z24" s="68"/>
      <c r="AA24" s="57">
        <v>0.63</v>
      </c>
      <c r="AB24" s="23">
        <v>6.5573770491803282E-2</v>
      </c>
      <c r="AC24" s="23" t="s">
        <v>155</v>
      </c>
      <c r="AD24" s="65">
        <v>44301</v>
      </c>
    </row>
    <row r="25" spans="1:30" s="5" customFormat="1" ht="15" customHeight="1" x14ac:dyDescent="0.35">
      <c r="A25" s="18"/>
      <c r="B25" s="20" t="s">
        <v>375</v>
      </c>
      <c r="C25" s="19" t="s">
        <v>395</v>
      </c>
      <c r="D25" s="19" t="s">
        <v>193</v>
      </c>
      <c r="E25" s="19" t="s">
        <v>213</v>
      </c>
      <c r="F25" s="19" t="s">
        <v>229</v>
      </c>
      <c r="G25" s="19" t="s">
        <v>229</v>
      </c>
      <c r="H25" s="21">
        <v>5.0000000000000001E-3</v>
      </c>
      <c r="I25" s="68"/>
      <c r="J25" s="22">
        <v>108.47</v>
      </c>
      <c r="K25" s="68"/>
      <c r="L25" s="23">
        <v>2.0126022758999999E-2</v>
      </c>
      <c r="M25" s="23">
        <v>1.9386603673000002E-2</v>
      </c>
      <c r="N25" s="23">
        <v>-4.3238213738999998E-3</v>
      </c>
      <c r="O25" s="23">
        <v>5.06065718E-2</v>
      </c>
      <c r="P25" s="61"/>
      <c r="Q25" s="21">
        <v>6.2616822429999996E-3</v>
      </c>
      <c r="R25" s="21">
        <v>7.363472072100001E-2</v>
      </c>
      <c r="S25" s="61"/>
      <c r="T25" s="64">
        <v>1812.3309336</v>
      </c>
      <c r="U25" s="66">
        <v>1.4159999999999999E-2</v>
      </c>
      <c r="V25" s="68"/>
      <c r="W25" s="64">
        <v>1301640</v>
      </c>
      <c r="X25" s="64">
        <v>1209548.1458000001</v>
      </c>
      <c r="Y25" s="56">
        <v>1.0761374026488959</v>
      </c>
      <c r="Z25" s="68"/>
      <c r="AA25" s="57">
        <v>0.67</v>
      </c>
      <c r="AB25" s="23">
        <v>7.4121877016686655E-2</v>
      </c>
      <c r="AC25" s="23" t="s">
        <v>155</v>
      </c>
      <c r="AD25" s="65">
        <v>44286</v>
      </c>
    </row>
    <row r="26" spans="1:30" s="5" customFormat="1" ht="15" customHeight="1" x14ac:dyDescent="0.35">
      <c r="A26" s="18"/>
      <c r="B26" s="20" t="s">
        <v>186</v>
      </c>
      <c r="C26" s="19" t="s">
        <v>354</v>
      </c>
      <c r="D26" s="19" t="s">
        <v>193</v>
      </c>
      <c r="E26" s="19" t="s">
        <v>285</v>
      </c>
      <c r="F26" s="19" t="s">
        <v>210</v>
      </c>
      <c r="G26" s="19" t="s">
        <v>235</v>
      </c>
      <c r="H26" s="21">
        <v>1.3000000000000001E-2</v>
      </c>
      <c r="I26" s="68"/>
      <c r="J26" s="22">
        <v>111.84</v>
      </c>
      <c r="K26" s="68"/>
      <c r="L26" s="23">
        <v>-1.4451885794999999E-2</v>
      </c>
      <c r="M26" s="23">
        <v>-3.5881545064999999E-2</v>
      </c>
      <c r="N26" s="23">
        <v>-5.1061969648999998E-2</v>
      </c>
      <c r="O26" s="23">
        <v>1.7845772121000001E-2</v>
      </c>
      <c r="P26" s="61"/>
      <c r="Q26" s="21">
        <v>4.5614035087999999E-3</v>
      </c>
      <c r="R26" s="21">
        <v>5.4931044655000004E-2</v>
      </c>
      <c r="S26" s="61"/>
      <c r="T26" s="64">
        <v>3017.6240164000001</v>
      </c>
      <c r="U26" s="66">
        <v>1.4339999999999999E-2</v>
      </c>
      <c r="V26" s="68"/>
      <c r="W26" s="64">
        <v>1316935.7956999999</v>
      </c>
      <c r="X26" s="64">
        <v>1298801.1007000001</v>
      </c>
      <c r="Y26" s="56">
        <v>1.0139626421553123</v>
      </c>
      <c r="Z26" s="68"/>
      <c r="AA26" s="57">
        <v>0.52</v>
      </c>
      <c r="AB26" s="23">
        <v>5.5793991416309016E-2</v>
      </c>
      <c r="AC26" s="23" t="s">
        <v>156</v>
      </c>
      <c r="AD26" s="65">
        <v>44286</v>
      </c>
    </row>
    <row r="27" spans="1:30" s="5" customFormat="1" ht="15" customHeight="1" x14ac:dyDescent="0.35">
      <c r="A27" s="18"/>
      <c r="B27" s="20" t="s">
        <v>168</v>
      </c>
      <c r="C27" s="19" t="s">
        <v>332</v>
      </c>
      <c r="D27" s="19" t="s">
        <v>193</v>
      </c>
      <c r="E27" s="19" t="s">
        <v>251</v>
      </c>
      <c r="F27" s="19" t="s">
        <v>210</v>
      </c>
      <c r="G27" s="19" t="s">
        <v>333</v>
      </c>
      <c r="H27" s="21">
        <v>0.01</v>
      </c>
      <c r="I27" s="68"/>
      <c r="J27" s="22">
        <v>139.02000000000001</v>
      </c>
      <c r="K27" s="68"/>
      <c r="L27" s="23">
        <v>4.6196690793000005E-2</v>
      </c>
      <c r="M27" s="23">
        <v>0.11897246208000001</v>
      </c>
      <c r="N27" s="23">
        <v>0.14171244189999999</v>
      </c>
      <c r="O27" s="23">
        <v>0.86673358726000005</v>
      </c>
      <c r="P27" s="61"/>
      <c r="Q27" s="21">
        <v>9.573696107900001E-3</v>
      </c>
      <c r="R27" s="21">
        <v>0.13232303409000001</v>
      </c>
      <c r="S27" s="61"/>
      <c r="T27" s="64">
        <v>9784.3528382000004</v>
      </c>
      <c r="U27" s="66">
        <v>3.1690000000000003E-2</v>
      </c>
      <c r="V27" s="68"/>
      <c r="W27" s="64">
        <v>2786669.9410000001</v>
      </c>
      <c r="X27" s="64">
        <v>2021543.9765000001</v>
      </c>
      <c r="Y27" s="56">
        <v>1.3784859361925437</v>
      </c>
      <c r="Z27" s="68"/>
      <c r="AA27" s="57">
        <v>1.2840241219999999</v>
      </c>
      <c r="AB27" s="23">
        <v>0.1108350558480794</v>
      </c>
      <c r="AC27" s="23" t="s">
        <v>156</v>
      </c>
      <c r="AD27" s="65">
        <v>44298</v>
      </c>
    </row>
    <row r="28" spans="1:30" s="5" customFormat="1" ht="15" customHeight="1" x14ac:dyDescent="0.35">
      <c r="A28" s="18"/>
      <c r="B28" s="20" t="s">
        <v>188</v>
      </c>
      <c r="C28" s="19" t="s">
        <v>357</v>
      </c>
      <c r="D28" s="19" t="s">
        <v>193</v>
      </c>
      <c r="E28" s="19" t="s">
        <v>285</v>
      </c>
      <c r="F28" s="19" t="s">
        <v>209</v>
      </c>
      <c r="G28" s="19" t="s">
        <v>206</v>
      </c>
      <c r="H28" s="21">
        <v>9.4999999999999998E-3</v>
      </c>
      <c r="I28" s="68"/>
      <c r="J28" s="22">
        <v>117.9</v>
      </c>
      <c r="K28" s="68"/>
      <c r="L28" s="23">
        <v>3.0627871364999996E-3</v>
      </c>
      <c r="M28" s="23">
        <v>-1.2216181050999999E-2</v>
      </c>
      <c r="N28" s="23">
        <v>-4.2632909078999998E-2</v>
      </c>
      <c r="O28" s="23">
        <v>0.16107398876000001</v>
      </c>
      <c r="P28" s="61"/>
      <c r="Q28" s="21">
        <v>3.8138825323999997E-3</v>
      </c>
      <c r="R28" s="21">
        <v>5.8453077878000005E-2</v>
      </c>
      <c r="S28" s="61"/>
      <c r="T28" s="64">
        <v>5280.8084169000003</v>
      </c>
      <c r="U28" s="66">
        <v>1.8460000000000001E-2</v>
      </c>
      <c r="V28" s="68"/>
      <c r="W28" s="64">
        <v>1768192.9883999999</v>
      </c>
      <c r="X28" s="64">
        <v>1715440.5889999999</v>
      </c>
      <c r="Y28" s="56">
        <v>1.0307515163965844</v>
      </c>
      <c r="Z28" s="68"/>
      <c r="AA28" s="57">
        <v>0.45</v>
      </c>
      <c r="AB28" s="23">
        <v>4.5801526717557252E-2</v>
      </c>
      <c r="AC28" s="23" t="s">
        <v>154</v>
      </c>
      <c r="AD28" s="65">
        <v>44286</v>
      </c>
    </row>
    <row r="29" spans="1:30" s="5" customFormat="1" ht="15" customHeight="1" x14ac:dyDescent="0.35">
      <c r="A29" s="18"/>
      <c r="B29" s="20" t="s">
        <v>185</v>
      </c>
      <c r="C29" s="19" t="s">
        <v>353</v>
      </c>
      <c r="D29" s="19" t="s">
        <v>193</v>
      </c>
      <c r="E29" s="19" t="s">
        <v>298</v>
      </c>
      <c r="F29" s="19" t="s">
        <v>222</v>
      </c>
      <c r="G29" s="19" t="s">
        <v>222</v>
      </c>
      <c r="H29" s="21">
        <v>4.5000000000000005E-3</v>
      </c>
      <c r="I29" s="68"/>
      <c r="J29" s="22">
        <v>109.05</v>
      </c>
      <c r="K29" s="68"/>
      <c r="L29" s="23">
        <v>-7.2826581700000002E-3</v>
      </c>
      <c r="M29" s="23">
        <v>-1.7807380048000001E-2</v>
      </c>
      <c r="N29" s="23">
        <v>-4.5917976178000003E-2</v>
      </c>
      <c r="O29" s="23">
        <v>-1.7372282919E-2</v>
      </c>
      <c r="P29" s="61"/>
      <c r="Q29" s="21">
        <v>7.6784101173999995E-3</v>
      </c>
      <c r="R29" s="21">
        <v>8.6490939045000007E-2</v>
      </c>
      <c r="S29" s="61"/>
      <c r="T29" s="64">
        <v>1670.1631313</v>
      </c>
      <c r="U29" s="66">
        <v>1.389E-2</v>
      </c>
      <c r="V29" s="68"/>
      <c r="W29" s="64">
        <v>1263693.101</v>
      </c>
      <c r="X29" s="64">
        <v>1323970.7027</v>
      </c>
      <c r="Y29" s="56">
        <v>0.95447210306310049</v>
      </c>
      <c r="Z29" s="68"/>
      <c r="AA29" s="57">
        <v>0.85</v>
      </c>
      <c r="AB29" s="23">
        <v>9.3535075653370006E-2</v>
      </c>
      <c r="AC29" s="23" t="s">
        <v>161</v>
      </c>
      <c r="AD29" s="65">
        <v>44286</v>
      </c>
    </row>
    <row r="30" spans="1:30" s="5" customFormat="1" ht="15" customHeight="1" x14ac:dyDescent="0.35">
      <c r="A30" s="18"/>
      <c r="B30" s="20" t="s">
        <v>104</v>
      </c>
      <c r="C30" s="19" t="s">
        <v>313</v>
      </c>
      <c r="D30" s="19" t="s">
        <v>193</v>
      </c>
      <c r="E30" s="19" t="s">
        <v>251</v>
      </c>
      <c r="F30" s="19" t="s">
        <v>220</v>
      </c>
      <c r="G30" s="19" t="s">
        <v>220</v>
      </c>
      <c r="H30" s="21">
        <v>8.0000000000000002E-3</v>
      </c>
      <c r="I30" s="68"/>
      <c r="J30" s="22">
        <v>109.6</v>
      </c>
      <c r="K30" s="68"/>
      <c r="L30" s="23">
        <v>1.584947632E-2</v>
      </c>
      <c r="M30" s="23">
        <v>7.4698797334000006E-2</v>
      </c>
      <c r="N30" s="23">
        <v>0.10436546048000001</v>
      </c>
      <c r="O30" s="23">
        <v>0.19442694925000001</v>
      </c>
      <c r="P30" s="61"/>
      <c r="Q30" s="21">
        <v>6.2632403057999997E-3</v>
      </c>
      <c r="R30" s="21">
        <v>6.9074584226000005E-2</v>
      </c>
      <c r="S30" s="61"/>
      <c r="T30" s="64">
        <v>3160.0596470999999</v>
      </c>
      <c r="U30" s="66">
        <v>1.478E-2</v>
      </c>
      <c r="V30" s="68"/>
      <c r="W30" s="64">
        <v>1356020.52</v>
      </c>
      <c r="X30" s="64">
        <v>1295007.3988999999</v>
      </c>
      <c r="Y30" s="56">
        <v>1.0471141100443331</v>
      </c>
      <c r="Z30" s="68"/>
      <c r="AA30" s="57">
        <v>0.68</v>
      </c>
      <c r="AB30" s="23">
        <v>7.4452554744525556E-2</v>
      </c>
      <c r="AC30" s="23" t="s">
        <v>154</v>
      </c>
      <c r="AD30" s="65">
        <v>44286</v>
      </c>
    </row>
    <row r="31" spans="1:30" s="5" customFormat="1" ht="15" customHeight="1" x14ac:dyDescent="0.35">
      <c r="A31" s="18"/>
      <c r="B31" s="20" t="s">
        <v>178</v>
      </c>
      <c r="C31" s="19" t="s">
        <v>343</v>
      </c>
      <c r="D31" s="19" t="s">
        <v>193</v>
      </c>
      <c r="E31" s="19" t="s">
        <v>251</v>
      </c>
      <c r="F31" s="19" t="s">
        <v>217</v>
      </c>
      <c r="G31" s="19" t="s">
        <v>218</v>
      </c>
      <c r="H31" s="21">
        <v>1.6E-2</v>
      </c>
      <c r="I31" s="68"/>
      <c r="J31" s="22">
        <v>114.5</v>
      </c>
      <c r="K31" s="68"/>
      <c r="L31" s="23">
        <v>7.8338174462000004E-3</v>
      </c>
      <c r="M31" s="23">
        <v>5.0477009653999996E-2</v>
      </c>
      <c r="N31" s="23">
        <v>4.0782003411999994E-2</v>
      </c>
      <c r="O31" s="23">
        <v>0.15717367068999999</v>
      </c>
      <c r="P31" s="61"/>
      <c r="Q31" s="21">
        <v>9.7620500304999996E-3</v>
      </c>
      <c r="R31" s="21">
        <v>9.0648148147999999E-2</v>
      </c>
      <c r="S31" s="61"/>
      <c r="T31" s="64">
        <v>1617.2035774000001</v>
      </c>
      <c r="U31" s="66">
        <v>1.341E-2</v>
      </c>
      <c r="V31" s="68"/>
      <c r="W31" s="64">
        <v>1224101.5234999999</v>
      </c>
      <c r="X31" s="64">
        <v>1090085.608</v>
      </c>
      <c r="Y31" s="56">
        <v>1.1229407254957537</v>
      </c>
      <c r="Z31" s="68"/>
      <c r="AA31" s="57">
        <v>1.1200000000000001</v>
      </c>
      <c r="AB31" s="23">
        <v>0.11737991266375547</v>
      </c>
      <c r="AC31" s="23" t="s">
        <v>160</v>
      </c>
      <c r="AD31" s="65">
        <v>44286</v>
      </c>
    </row>
    <row r="32" spans="1:30" s="5" customFormat="1" ht="15" customHeight="1" x14ac:dyDescent="0.35">
      <c r="A32" s="18"/>
      <c r="B32" s="20" t="s">
        <v>103</v>
      </c>
      <c r="C32" s="19" t="s">
        <v>311</v>
      </c>
      <c r="D32" s="19" t="s">
        <v>193</v>
      </c>
      <c r="E32" s="19" t="s">
        <v>251</v>
      </c>
      <c r="F32" s="19" t="s">
        <v>312</v>
      </c>
      <c r="G32" s="19" t="s">
        <v>312</v>
      </c>
      <c r="H32" s="21">
        <v>0.01</v>
      </c>
      <c r="I32" s="68"/>
      <c r="J32" s="22">
        <v>115.69</v>
      </c>
      <c r="K32" s="68"/>
      <c r="L32" s="23">
        <v>1.3935144611000001E-2</v>
      </c>
      <c r="M32" s="23">
        <v>2.2615955681000003E-2</v>
      </c>
      <c r="N32" s="23">
        <v>1.5862831444000001E-2</v>
      </c>
      <c r="O32" s="23">
        <v>0.16979472941000001</v>
      </c>
      <c r="P32" s="61"/>
      <c r="Q32" s="21">
        <v>7.8260869565000002E-3</v>
      </c>
      <c r="R32" s="21">
        <v>8.1377844682999995E-2</v>
      </c>
      <c r="S32" s="61"/>
      <c r="T32" s="64">
        <v>2278.8394715999998</v>
      </c>
      <c r="U32" s="66">
        <v>1.2669999999999999E-2</v>
      </c>
      <c r="V32" s="68"/>
      <c r="W32" s="64">
        <v>1156900</v>
      </c>
      <c r="X32" s="64">
        <v>1002329.1666</v>
      </c>
      <c r="Y32" s="56">
        <v>1.1542116487783345</v>
      </c>
      <c r="Z32" s="68"/>
      <c r="AA32" s="57">
        <v>0.9</v>
      </c>
      <c r="AB32" s="23">
        <v>9.3352925922724525E-2</v>
      </c>
      <c r="AC32" s="23" t="s">
        <v>155</v>
      </c>
      <c r="AD32" s="65">
        <v>44286</v>
      </c>
    </row>
    <row r="33" spans="1:30" s="5" customFormat="1" ht="15" customHeight="1" x14ac:dyDescent="0.35">
      <c r="A33" s="18"/>
      <c r="B33" s="20" t="s">
        <v>384</v>
      </c>
      <c r="C33" s="19" t="s">
        <v>388</v>
      </c>
      <c r="D33" s="19" t="s">
        <v>193</v>
      </c>
      <c r="E33" s="19" t="s">
        <v>213</v>
      </c>
      <c r="F33" s="19" t="s">
        <v>210</v>
      </c>
      <c r="G33" s="19" t="s">
        <v>389</v>
      </c>
      <c r="H33" s="21">
        <v>0.01</v>
      </c>
      <c r="I33" s="68"/>
      <c r="J33" s="22">
        <v>96.65</v>
      </c>
      <c r="K33" s="68"/>
      <c r="L33" s="23">
        <v>7.1904960404999994E-3</v>
      </c>
      <c r="M33" s="23">
        <v>2.2456032176999999E-2</v>
      </c>
      <c r="N33" s="23">
        <v>1.8424767473000002E-2</v>
      </c>
      <c r="O33" s="23" t="s">
        <v>412</v>
      </c>
      <c r="P33" s="61"/>
      <c r="Q33" s="21">
        <v>5.1834957495E-3</v>
      </c>
      <c r="R33" s="21" t="s">
        <v>412</v>
      </c>
      <c r="S33" s="61"/>
      <c r="T33" s="64">
        <v>2229.7124543999998</v>
      </c>
      <c r="U33" s="66">
        <v>1.0329999999999999E-2</v>
      </c>
      <c r="V33" s="68"/>
      <c r="W33" s="64">
        <v>939438</v>
      </c>
      <c r="X33" s="64">
        <v>937390.90015999996</v>
      </c>
      <c r="Y33" s="56">
        <v>1.0021838273015564</v>
      </c>
      <c r="Z33" s="68"/>
      <c r="AA33" s="57">
        <v>0.5</v>
      </c>
      <c r="AB33" s="23">
        <v>6.2079668908432487E-2</v>
      </c>
      <c r="AC33" s="23" t="s">
        <v>156</v>
      </c>
      <c r="AD33" s="65">
        <v>44286</v>
      </c>
    </row>
    <row r="34" spans="1:30" s="5" customFormat="1" ht="15" customHeight="1" x14ac:dyDescent="0.35">
      <c r="A34" s="18"/>
      <c r="B34" s="20" t="s">
        <v>81</v>
      </c>
      <c r="C34" s="19" t="s">
        <v>277</v>
      </c>
      <c r="D34" s="19" t="s">
        <v>227</v>
      </c>
      <c r="E34" s="19" t="s">
        <v>197</v>
      </c>
      <c r="F34" s="19" t="s">
        <v>222</v>
      </c>
      <c r="G34" s="19" t="s">
        <v>222</v>
      </c>
      <c r="H34" s="21">
        <v>8.9999999999999998E-4</v>
      </c>
      <c r="I34" s="68"/>
      <c r="J34" s="22">
        <v>75.23</v>
      </c>
      <c r="K34" s="68"/>
      <c r="L34" s="23">
        <v>-3.9821314614999999E-2</v>
      </c>
      <c r="M34" s="23">
        <v>-2.2084445765999997E-2</v>
      </c>
      <c r="N34" s="23">
        <v>2.9009562536999999E-2</v>
      </c>
      <c r="O34" s="23">
        <v>-7.1373202164999996E-2</v>
      </c>
      <c r="P34" s="61"/>
      <c r="Q34" s="21">
        <v>6.3775510204000009E-4</v>
      </c>
      <c r="R34" s="21">
        <v>3.4047619048000001E-2</v>
      </c>
      <c r="S34" s="61"/>
      <c r="T34" s="64">
        <v>262.47571705000001</v>
      </c>
      <c r="U34" s="66">
        <v>1.0280000000000001E-2</v>
      </c>
      <c r="V34" s="68"/>
      <c r="W34" s="64">
        <v>918094.35658999998</v>
      </c>
      <c r="X34" s="64">
        <v>1077720.5488</v>
      </c>
      <c r="Y34" s="56">
        <v>0.85188535897572193</v>
      </c>
      <c r="Z34" s="68"/>
      <c r="AA34" s="57">
        <v>0.05</v>
      </c>
      <c r="AB34" s="23">
        <v>7.9755416722052386E-3</v>
      </c>
      <c r="AC34" s="23" t="s">
        <v>156</v>
      </c>
      <c r="AD34" s="65">
        <v>44286</v>
      </c>
    </row>
    <row r="35" spans="1:30" s="5" customFormat="1" ht="15" customHeight="1" x14ac:dyDescent="0.35">
      <c r="A35" s="18"/>
      <c r="B35" s="20" t="s">
        <v>376</v>
      </c>
      <c r="C35" s="19" t="s">
        <v>338</v>
      </c>
      <c r="D35" s="19" t="s">
        <v>193</v>
      </c>
      <c r="E35" s="19" t="s">
        <v>251</v>
      </c>
      <c r="F35" s="19" t="s">
        <v>209</v>
      </c>
      <c r="G35" s="19" t="s">
        <v>392</v>
      </c>
      <c r="H35" s="21">
        <v>1.15E-2</v>
      </c>
      <c r="I35" s="68"/>
      <c r="J35" s="22">
        <v>108.03</v>
      </c>
      <c r="K35" s="68"/>
      <c r="L35" s="23">
        <v>3.3203793069000002E-2</v>
      </c>
      <c r="M35" s="23">
        <v>2.0230316863999998E-2</v>
      </c>
      <c r="N35" s="23">
        <v>6.2715406670000001E-2</v>
      </c>
      <c r="O35" s="23">
        <v>0.45064644342999999</v>
      </c>
      <c r="P35" s="61"/>
      <c r="Q35" s="21">
        <v>9.4759783947999995E-3</v>
      </c>
      <c r="R35" s="21">
        <v>0.14054254143</v>
      </c>
      <c r="S35" s="61"/>
      <c r="T35" s="64">
        <v>5898.8112861</v>
      </c>
      <c r="U35" s="66">
        <v>1.6049999999999998E-2</v>
      </c>
      <c r="V35" s="68"/>
      <c r="W35" s="64">
        <v>1537953.4306999999</v>
      </c>
      <c r="X35" s="64">
        <v>1356527.5645000001</v>
      </c>
      <c r="Y35" s="56">
        <v>1.1337428526687339</v>
      </c>
      <c r="Z35" s="68"/>
      <c r="AA35" s="57">
        <v>1</v>
      </c>
      <c r="AB35" s="23">
        <v>0.11108025548458761</v>
      </c>
      <c r="AC35" s="23" t="s">
        <v>156</v>
      </c>
      <c r="AD35" s="65">
        <v>44294</v>
      </c>
    </row>
    <row r="36" spans="1:30" s="5" customFormat="1" ht="15" customHeight="1" x14ac:dyDescent="0.35">
      <c r="A36" s="18"/>
      <c r="B36" s="20" t="s">
        <v>149</v>
      </c>
      <c r="C36" s="19" t="s">
        <v>328</v>
      </c>
      <c r="D36" s="19" t="s">
        <v>193</v>
      </c>
      <c r="E36" s="19" t="s">
        <v>224</v>
      </c>
      <c r="F36" s="19" t="s">
        <v>210</v>
      </c>
      <c r="G36" s="19" t="s">
        <v>253</v>
      </c>
      <c r="H36" s="21">
        <v>0.01</v>
      </c>
      <c r="I36" s="68"/>
      <c r="J36" s="22">
        <v>91.71</v>
      </c>
      <c r="K36" s="68"/>
      <c r="L36" s="23">
        <v>-2.0313211861999999E-3</v>
      </c>
      <c r="M36" s="23">
        <v>-4.6418926924000001E-2</v>
      </c>
      <c r="N36" s="23">
        <v>-3.4725634953000004E-2</v>
      </c>
      <c r="O36" s="23">
        <v>-7.7642200812999993E-3</v>
      </c>
      <c r="P36" s="61"/>
      <c r="Q36" s="21">
        <v>6.4871878040999994E-3</v>
      </c>
      <c r="R36" s="21">
        <v>7.6181592325999997E-2</v>
      </c>
      <c r="S36" s="61"/>
      <c r="T36" s="64">
        <v>4162.9357508000003</v>
      </c>
      <c r="U36" s="66">
        <v>1.303E-2</v>
      </c>
      <c r="V36" s="68"/>
      <c r="W36" s="64">
        <v>1254663.4166999999</v>
      </c>
      <c r="X36" s="64">
        <v>1253694.9243000001</v>
      </c>
      <c r="Y36" s="56">
        <v>1.0007725104259639</v>
      </c>
      <c r="Z36" s="68"/>
      <c r="AA36" s="57">
        <v>0.6</v>
      </c>
      <c r="AB36" s="23">
        <v>7.8508341511285565E-2</v>
      </c>
      <c r="AC36" s="23" t="s">
        <v>162</v>
      </c>
      <c r="AD36" s="65">
        <v>44298</v>
      </c>
    </row>
    <row r="37" spans="1:30" s="5" customFormat="1" ht="15" customHeight="1" x14ac:dyDescent="0.35">
      <c r="A37" s="18"/>
      <c r="B37" s="20" t="s">
        <v>150</v>
      </c>
      <c r="C37" s="19" t="s">
        <v>329</v>
      </c>
      <c r="D37" s="19" t="s">
        <v>193</v>
      </c>
      <c r="E37" s="19" t="s">
        <v>285</v>
      </c>
      <c r="F37" s="19" t="s">
        <v>330</v>
      </c>
      <c r="G37" s="19" t="s">
        <v>331</v>
      </c>
      <c r="H37" s="21">
        <v>1.1000000000000001E-2</v>
      </c>
      <c r="I37" s="68"/>
      <c r="J37" s="22">
        <v>122.26</v>
      </c>
      <c r="K37" s="68"/>
      <c r="L37" s="23">
        <v>-1.3017002781000001E-2</v>
      </c>
      <c r="M37" s="23">
        <v>-0.11586378867000001</v>
      </c>
      <c r="N37" s="23">
        <v>-0.10766492963999999</v>
      </c>
      <c r="O37" s="23">
        <v>8.3390089195999995E-2</v>
      </c>
      <c r="P37" s="61"/>
      <c r="Q37" s="21">
        <v>5.4596547570999994E-3</v>
      </c>
      <c r="R37" s="21">
        <v>6.8688524590000008E-2</v>
      </c>
      <c r="S37" s="61"/>
      <c r="T37" s="64">
        <v>2576.3262574999999</v>
      </c>
      <c r="U37" s="66">
        <v>1.044E-2</v>
      </c>
      <c r="V37" s="68"/>
      <c r="W37" s="64">
        <v>948545.52954000002</v>
      </c>
      <c r="X37" s="64">
        <v>965944.77411</v>
      </c>
      <c r="Y37" s="56">
        <v>0.98198732988018778</v>
      </c>
      <c r="Z37" s="68"/>
      <c r="AA37" s="57">
        <v>0.68</v>
      </c>
      <c r="AB37" s="23">
        <v>6.6743006707017827E-2</v>
      </c>
      <c r="AC37" s="23" t="s">
        <v>165</v>
      </c>
      <c r="AD37" s="65">
        <v>44287</v>
      </c>
    </row>
    <row r="38" spans="1:30" s="5" customFormat="1" ht="15" customHeight="1" x14ac:dyDescent="0.35">
      <c r="A38" s="18"/>
      <c r="B38" s="20" t="s">
        <v>369</v>
      </c>
      <c r="C38" s="19" t="s">
        <v>315</v>
      </c>
      <c r="D38" s="19" t="s">
        <v>193</v>
      </c>
      <c r="E38" s="19" t="s">
        <v>251</v>
      </c>
      <c r="F38" s="19" t="s">
        <v>316</v>
      </c>
      <c r="G38" s="19" t="s">
        <v>317</v>
      </c>
      <c r="H38" s="21">
        <v>6.3E-3</v>
      </c>
      <c r="I38" s="68"/>
      <c r="J38" s="22">
        <v>102</v>
      </c>
      <c r="K38" s="68"/>
      <c r="L38" s="23">
        <v>1.4838945267999998E-2</v>
      </c>
      <c r="M38" s="23">
        <v>4.2151129613999999E-2</v>
      </c>
      <c r="N38" s="23">
        <v>3.0627290655E-2</v>
      </c>
      <c r="O38" s="23">
        <v>0.21312656790999998</v>
      </c>
      <c r="P38" s="61"/>
      <c r="Q38" s="21">
        <v>9.9507389163000001E-3</v>
      </c>
      <c r="R38" s="21">
        <v>0.10449897749999999</v>
      </c>
      <c r="S38" s="61"/>
      <c r="T38" s="64">
        <v>7912.4168314999997</v>
      </c>
      <c r="U38" s="66">
        <v>1.873E-2</v>
      </c>
      <c r="V38" s="68"/>
      <c r="W38" s="64">
        <v>1874631.5819999999</v>
      </c>
      <c r="X38" s="64">
        <v>1748061.7989000001</v>
      </c>
      <c r="Y38" s="56">
        <v>1.0724057828960316</v>
      </c>
      <c r="Z38" s="68"/>
      <c r="AA38" s="57">
        <v>1.01</v>
      </c>
      <c r="AB38" s="23">
        <v>0.11882352941176472</v>
      </c>
      <c r="AC38" s="23" t="s">
        <v>154</v>
      </c>
      <c r="AD38" s="65">
        <v>44299</v>
      </c>
    </row>
    <row r="39" spans="1:30" s="5" customFormat="1" ht="15" customHeight="1" x14ac:dyDescent="0.35">
      <c r="A39" s="18"/>
      <c r="B39" s="20" t="s">
        <v>180</v>
      </c>
      <c r="C39" s="19" t="s">
        <v>347</v>
      </c>
      <c r="D39" s="19" t="s">
        <v>193</v>
      </c>
      <c r="E39" s="19" t="s">
        <v>251</v>
      </c>
      <c r="F39" s="19" t="s">
        <v>211</v>
      </c>
      <c r="G39" s="19" t="s">
        <v>348</v>
      </c>
      <c r="H39" s="21">
        <v>1.4999999999999999E-2</v>
      </c>
      <c r="I39" s="68"/>
      <c r="J39" s="22">
        <v>140</v>
      </c>
      <c r="K39" s="68"/>
      <c r="L39" s="23">
        <v>3.3134086045000004E-2</v>
      </c>
      <c r="M39" s="23">
        <v>-2.3927885532E-3</v>
      </c>
      <c r="N39" s="23">
        <v>7.4122498800999997E-2</v>
      </c>
      <c r="O39" s="23">
        <v>0.49733554075000003</v>
      </c>
      <c r="P39" s="61"/>
      <c r="Q39" s="21">
        <v>9.5022293691999996E-3</v>
      </c>
      <c r="R39" s="21">
        <v>0.12986767485</v>
      </c>
      <c r="S39" s="61"/>
      <c r="T39" s="64">
        <v>4445.1744479999998</v>
      </c>
      <c r="U39" s="66">
        <v>1.0970000000000001E-2</v>
      </c>
      <c r="V39" s="68"/>
      <c r="W39" s="64">
        <v>1035801.4223</v>
      </c>
      <c r="X39" s="64">
        <v>952034.74667000002</v>
      </c>
      <c r="Y39" s="56">
        <v>1.087986994091336</v>
      </c>
      <c r="Z39" s="68"/>
      <c r="AA39" s="57">
        <v>1.3</v>
      </c>
      <c r="AB39" s="23">
        <v>0.11142857142857143</v>
      </c>
      <c r="AC39" s="23" t="s">
        <v>154</v>
      </c>
      <c r="AD39" s="65">
        <v>44286</v>
      </c>
    </row>
    <row r="40" spans="1:30" s="5" customFormat="1" ht="15" customHeight="1" x14ac:dyDescent="0.35">
      <c r="A40" s="18"/>
      <c r="B40" s="20" t="s">
        <v>205</v>
      </c>
      <c r="C40" s="19" t="s">
        <v>252</v>
      </c>
      <c r="D40" s="19" t="s">
        <v>193</v>
      </c>
      <c r="E40" s="19" t="s">
        <v>216</v>
      </c>
      <c r="F40" s="19" t="s">
        <v>209</v>
      </c>
      <c r="G40" s="19" t="s">
        <v>253</v>
      </c>
      <c r="H40" s="21">
        <v>1.1200000000000002E-2</v>
      </c>
      <c r="I40" s="68"/>
      <c r="J40" s="22">
        <v>88.35</v>
      </c>
      <c r="K40" s="68"/>
      <c r="L40" s="23">
        <v>-3.4000488272000001E-2</v>
      </c>
      <c r="M40" s="23">
        <v>-5.6609861804000003E-2</v>
      </c>
      <c r="N40" s="23">
        <v>-2.4035180501000002E-2</v>
      </c>
      <c r="O40" s="23">
        <v>0.25362287040999998</v>
      </c>
      <c r="P40" s="61"/>
      <c r="Q40" s="21">
        <v>5.4371465855000004E-3</v>
      </c>
      <c r="R40" s="21">
        <v>7.9943174480000004E-2</v>
      </c>
      <c r="S40" s="61"/>
      <c r="T40" s="64">
        <v>3235.2244003000001</v>
      </c>
      <c r="U40" s="66">
        <v>1.1850000000000001E-2</v>
      </c>
      <c r="V40" s="68"/>
      <c r="W40" s="64">
        <v>755632.09973000002</v>
      </c>
      <c r="X40" s="64">
        <v>747604.35635000002</v>
      </c>
      <c r="Y40" s="56">
        <v>1.0107379569311146</v>
      </c>
      <c r="Z40" s="68"/>
      <c r="AA40" s="57">
        <v>0.5</v>
      </c>
      <c r="AB40" s="23">
        <v>6.7911714770797965E-2</v>
      </c>
      <c r="AC40" s="23" t="s">
        <v>154</v>
      </c>
      <c r="AD40" s="65">
        <v>44294</v>
      </c>
    </row>
    <row r="41" spans="1:30" s="5" customFormat="1" ht="15" customHeight="1" x14ac:dyDescent="0.35">
      <c r="A41" s="18"/>
      <c r="B41" s="20" t="s">
        <v>174</v>
      </c>
      <c r="C41" s="19" t="s">
        <v>337</v>
      </c>
      <c r="D41" s="19" t="s">
        <v>193</v>
      </c>
      <c r="E41" s="19" t="s">
        <v>285</v>
      </c>
      <c r="F41" s="19" t="s">
        <v>325</v>
      </c>
      <c r="G41" s="19" t="s">
        <v>208</v>
      </c>
      <c r="H41" s="21">
        <v>7.4999999999999997E-3</v>
      </c>
      <c r="I41" s="68"/>
      <c r="J41" s="22">
        <v>110.02</v>
      </c>
      <c r="K41" s="68"/>
      <c r="L41" s="23">
        <v>-5.6835222403999993E-4</v>
      </c>
      <c r="M41" s="23">
        <v>-2.8148492706999997E-2</v>
      </c>
      <c r="N41" s="23">
        <v>-4.5356068027000006E-2</v>
      </c>
      <c r="O41" s="23">
        <v>0.11688761353</v>
      </c>
      <c r="P41" s="61"/>
      <c r="Q41" s="21">
        <v>5.6007226739000007E-3</v>
      </c>
      <c r="R41" s="21">
        <v>6.9858189777999999E-2</v>
      </c>
      <c r="S41" s="61"/>
      <c r="T41" s="64">
        <v>1633.8960221</v>
      </c>
      <c r="U41" s="66">
        <v>7.9600000000000001E-3</v>
      </c>
      <c r="V41" s="68"/>
      <c r="W41" s="64">
        <v>724654.21135999996</v>
      </c>
      <c r="X41" s="64">
        <v>729732.29431000003</v>
      </c>
      <c r="Y41" s="56">
        <v>0.9930411700433216</v>
      </c>
      <c r="Z41" s="68"/>
      <c r="AA41" s="57">
        <v>0.62</v>
      </c>
      <c r="AB41" s="23">
        <v>6.7624068351208863E-2</v>
      </c>
      <c r="AC41" s="23" t="s">
        <v>172</v>
      </c>
      <c r="AD41" s="65">
        <v>44301</v>
      </c>
    </row>
    <row r="42" spans="1:30" s="5" customFormat="1" ht="15" customHeight="1" x14ac:dyDescent="0.35">
      <c r="A42" s="18"/>
      <c r="B42" s="20" t="s">
        <v>169</v>
      </c>
      <c r="C42" s="19" t="s">
        <v>334</v>
      </c>
      <c r="D42" s="19" t="s">
        <v>193</v>
      </c>
      <c r="E42" s="19" t="s">
        <v>224</v>
      </c>
      <c r="F42" s="19" t="s">
        <v>210</v>
      </c>
      <c r="G42" s="19" t="s">
        <v>335</v>
      </c>
      <c r="H42" s="21">
        <v>0.01</v>
      </c>
      <c r="I42" s="68"/>
      <c r="J42" s="22">
        <v>85.46</v>
      </c>
      <c r="K42" s="68"/>
      <c r="L42" s="23">
        <v>7.0509220623000005E-3</v>
      </c>
      <c r="M42" s="23">
        <v>2.5830485552000002E-2</v>
      </c>
      <c r="N42" s="23">
        <v>2.1714999940999999E-2</v>
      </c>
      <c r="O42" s="23">
        <v>2.3560351729000001E-3</v>
      </c>
      <c r="P42" s="61"/>
      <c r="Q42" s="21">
        <v>7.6023391812999998E-3</v>
      </c>
      <c r="R42" s="21">
        <v>7.5199609707000001E-2</v>
      </c>
      <c r="S42" s="61"/>
      <c r="T42" s="64">
        <v>2174.9549228000001</v>
      </c>
      <c r="U42" s="66">
        <v>8.4799999999999997E-3</v>
      </c>
      <c r="V42" s="68"/>
      <c r="W42" s="64">
        <v>773465.9852</v>
      </c>
      <c r="X42" s="64">
        <v>772429.90008000005</v>
      </c>
      <c r="Y42" s="56">
        <v>1.0013413322294911</v>
      </c>
      <c r="Z42" s="68"/>
      <c r="AA42" s="57">
        <v>0.65</v>
      </c>
      <c r="AB42" s="23">
        <v>9.1270769950854216E-2</v>
      </c>
      <c r="AC42" s="23" t="s">
        <v>171</v>
      </c>
      <c r="AD42" s="65">
        <v>44294</v>
      </c>
    </row>
    <row r="43" spans="1:30" s="5" customFormat="1" ht="15" customHeight="1" x14ac:dyDescent="0.35">
      <c r="A43" s="18"/>
      <c r="B43" s="20" t="s">
        <v>201</v>
      </c>
      <c r="C43" s="19" t="s">
        <v>247</v>
      </c>
      <c r="D43" s="19" t="s">
        <v>193</v>
      </c>
      <c r="E43" s="19" t="s">
        <v>213</v>
      </c>
      <c r="F43" s="19" t="s">
        <v>209</v>
      </c>
      <c r="G43" s="19" t="s">
        <v>206</v>
      </c>
      <c r="H43" s="21">
        <v>1.0999999999999999E-2</v>
      </c>
      <c r="I43" s="68"/>
      <c r="J43" s="22">
        <v>60.91</v>
      </c>
      <c r="K43" s="68"/>
      <c r="L43" s="23">
        <v>-7.0101075971000003E-3</v>
      </c>
      <c r="M43" s="23">
        <v>-2.4227450683999997E-2</v>
      </c>
      <c r="N43" s="23">
        <v>-9.3183046173999987E-3</v>
      </c>
      <c r="O43" s="23">
        <v>0.32079364070999999</v>
      </c>
      <c r="P43" s="61"/>
      <c r="Q43" s="21">
        <v>7.2827318336000004E-3</v>
      </c>
      <c r="R43" s="21">
        <v>9.2371871275000003E-2</v>
      </c>
      <c r="S43" s="61"/>
      <c r="T43" s="64">
        <v>2444.9184776000002</v>
      </c>
      <c r="U43" s="66">
        <v>8.4499999999999992E-3</v>
      </c>
      <c r="V43" s="68"/>
      <c r="W43" s="64">
        <v>771965.29987999995</v>
      </c>
      <c r="X43" s="64">
        <v>764666.37615999999</v>
      </c>
      <c r="Y43" s="56">
        <v>1.0095452395287128</v>
      </c>
      <c r="Z43" s="68"/>
      <c r="AA43" s="57">
        <v>0.45</v>
      </c>
      <c r="AB43" s="23">
        <v>8.8655393203086533E-2</v>
      </c>
      <c r="AC43" s="23" t="s">
        <v>154</v>
      </c>
      <c r="AD43" s="65">
        <v>44286</v>
      </c>
    </row>
    <row r="44" spans="1:30" s="5" customFormat="1" ht="15" customHeight="1" x14ac:dyDescent="0.35">
      <c r="A44" s="18"/>
      <c r="B44" s="20" t="s">
        <v>170</v>
      </c>
      <c r="C44" s="19" t="s">
        <v>336</v>
      </c>
      <c r="D44" s="19" t="s">
        <v>193</v>
      </c>
      <c r="E44" s="19" t="s">
        <v>251</v>
      </c>
      <c r="F44" s="19" t="s">
        <v>210</v>
      </c>
      <c r="G44" s="19" t="s">
        <v>253</v>
      </c>
      <c r="H44" s="21">
        <v>0.01</v>
      </c>
      <c r="I44" s="68"/>
      <c r="J44" s="22">
        <v>101.71</v>
      </c>
      <c r="K44" s="68"/>
      <c r="L44" s="23">
        <v>2.7251084152999996E-2</v>
      </c>
      <c r="M44" s="23">
        <v>0.10350998873</v>
      </c>
      <c r="N44" s="23">
        <v>9.7933129146999989E-2</v>
      </c>
      <c r="O44" s="23">
        <v>0.21403765609</v>
      </c>
      <c r="P44" s="61"/>
      <c r="Q44" s="21">
        <v>7.0203590412000003E-3</v>
      </c>
      <c r="R44" s="21">
        <v>7.3905817174999999E-2</v>
      </c>
      <c r="S44" s="61"/>
      <c r="T44" s="64">
        <v>2323.9738326000002</v>
      </c>
      <c r="U44" s="66">
        <v>8.5599999999999999E-3</v>
      </c>
      <c r="V44" s="68"/>
      <c r="W44" s="64">
        <v>776909.69909000001</v>
      </c>
      <c r="X44" s="64">
        <v>756871.57186000003</v>
      </c>
      <c r="Y44" s="56">
        <v>1.0264749370633073</v>
      </c>
      <c r="Z44" s="68"/>
      <c r="AA44" s="57">
        <v>0.7</v>
      </c>
      <c r="AB44" s="23">
        <v>8.258774948382655E-2</v>
      </c>
      <c r="AC44" s="23" t="s">
        <v>172</v>
      </c>
      <c r="AD44" s="65">
        <v>44298</v>
      </c>
    </row>
    <row r="45" spans="1:30" s="5" customFormat="1" ht="15" customHeight="1" x14ac:dyDescent="0.35">
      <c r="A45" s="18"/>
      <c r="B45" s="20" t="s">
        <v>377</v>
      </c>
      <c r="C45" s="19" t="s">
        <v>396</v>
      </c>
      <c r="D45" s="19" t="s">
        <v>193</v>
      </c>
      <c r="E45" s="19" t="s">
        <v>251</v>
      </c>
      <c r="F45" s="19" t="s">
        <v>210</v>
      </c>
      <c r="G45" s="19" t="s">
        <v>397</v>
      </c>
      <c r="H45" s="21">
        <v>0.01</v>
      </c>
      <c r="I45" s="68"/>
      <c r="J45" s="22">
        <v>102.96</v>
      </c>
      <c r="K45" s="68"/>
      <c r="L45" s="23">
        <v>-2.8982151934999999E-3</v>
      </c>
      <c r="M45" s="23">
        <v>1.9797753224E-2</v>
      </c>
      <c r="N45" s="23">
        <v>2.4472450847000001E-2</v>
      </c>
      <c r="O45" s="23">
        <v>0.26039827957</v>
      </c>
      <c r="P45" s="61"/>
      <c r="Q45" s="21">
        <v>6.7327113589999996E-3</v>
      </c>
      <c r="R45" s="21">
        <v>8.4180790960999993E-2</v>
      </c>
      <c r="S45" s="61"/>
      <c r="T45" s="64">
        <v>3398.5635742999998</v>
      </c>
      <c r="U45" s="66">
        <v>1.0129999999999998E-2</v>
      </c>
      <c r="V45" s="68"/>
      <c r="W45" s="64">
        <v>919165.20695999998</v>
      </c>
      <c r="X45" s="64">
        <v>885932.30441999994</v>
      </c>
      <c r="Y45" s="56">
        <v>1.0375117854650948</v>
      </c>
      <c r="Z45" s="68"/>
      <c r="AA45" s="57">
        <v>0.7</v>
      </c>
      <c r="AB45" s="23">
        <v>8.158508158508157E-2</v>
      </c>
      <c r="AC45" s="23" t="s">
        <v>398</v>
      </c>
      <c r="AD45" s="65">
        <v>44299</v>
      </c>
    </row>
    <row r="46" spans="1:30" s="5" customFormat="1" ht="15" customHeight="1" x14ac:dyDescent="0.35">
      <c r="A46" s="18"/>
      <c r="B46" s="20" t="s">
        <v>71</v>
      </c>
      <c r="C46" s="19" t="s">
        <v>261</v>
      </c>
      <c r="D46" s="19" t="s">
        <v>227</v>
      </c>
      <c r="E46" s="19" t="s">
        <v>213</v>
      </c>
      <c r="F46" s="19" t="s">
        <v>210</v>
      </c>
      <c r="G46" s="19" t="s">
        <v>214</v>
      </c>
      <c r="H46" s="21">
        <v>1.2500000000000001E-2</v>
      </c>
      <c r="I46" s="68"/>
      <c r="J46" s="22">
        <v>148.38999999999999</v>
      </c>
      <c r="K46" s="68"/>
      <c r="L46" s="23">
        <v>-0.12369790757</v>
      </c>
      <c r="M46" s="23">
        <v>-0.10634090717</v>
      </c>
      <c r="N46" s="23">
        <v>-0.22723396518000002</v>
      </c>
      <c r="O46" s="23">
        <v>-0.2528544211</v>
      </c>
      <c r="P46" s="61"/>
      <c r="Q46" s="21">
        <v>1.8202121536999999E-3</v>
      </c>
      <c r="R46" s="21">
        <v>2.8188064560999999E-2</v>
      </c>
      <c r="S46" s="61"/>
      <c r="T46" s="64">
        <v>98.590283115000005</v>
      </c>
      <c r="U46" s="66" t="s">
        <v>412</v>
      </c>
      <c r="V46" s="68"/>
      <c r="W46" s="64">
        <v>583998.03182000003</v>
      </c>
      <c r="X46" s="64">
        <v>816249.35488</v>
      </c>
      <c r="Y46" s="56">
        <v>0.7154652292568805</v>
      </c>
      <c r="Z46" s="68"/>
      <c r="AA46" s="57">
        <v>0.30881719400000002</v>
      </c>
      <c r="AB46" s="23">
        <v>2.4973423599973048E-2</v>
      </c>
      <c r="AC46" s="23" t="s">
        <v>163</v>
      </c>
      <c r="AD46" s="65">
        <v>44299</v>
      </c>
    </row>
    <row r="47" spans="1:30" s="5" customFormat="1" ht="15" customHeight="1" x14ac:dyDescent="0.35">
      <c r="A47" s="18"/>
      <c r="B47" s="20" t="s">
        <v>76</v>
      </c>
      <c r="C47" s="19" t="s">
        <v>269</v>
      </c>
      <c r="D47" s="19" t="s">
        <v>227</v>
      </c>
      <c r="E47" s="19" t="s">
        <v>197</v>
      </c>
      <c r="F47" s="19" t="s">
        <v>210</v>
      </c>
      <c r="G47" s="19" t="s">
        <v>270</v>
      </c>
      <c r="H47" s="21">
        <v>2.3E-3</v>
      </c>
      <c r="I47" s="68"/>
      <c r="J47" s="22">
        <v>2889.99</v>
      </c>
      <c r="K47" s="68"/>
      <c r="L47" s="23">
        <v>5.7283002372E-2</v>
      </c>
      <c r="M47" s="23">
        <v>-2.4563625536999999E-2</v>
      </c>
      <c r="N47" s="23">
        <v>-3.1559637217000003E-2</v>
      </c>
      <c r="O47" s="23">
        <v>3.7922927677E-3</v>
      </c>
      <c r="P47" s="61"/>
      <c r="Q47" s="21">
        <v>4.2215095024000001E-3</v>
      </c>
      <c r="R47" s="21">
        <v>2.4183899820999999E-2</v>
      </c>
      <c r="S47" s="61"/>
      <c r="T47" s="64">
        <v>176.01032015999999</v>
      </c>
      <c r="U47" s="66" t="s">
        <v>412</v>
      </c>
      <c r="V47" s="68"/>
      <c r="W47" s="64">
        <v>689196.14523000002</v>
      </c>
      <c r="X47" s="64">
        <v>858198.96976000001</v>
      </c>
      <c r="Y47" s="56">
        <v>0.80307267838219087</v>
      </c>
      <c r="Z47" s="68"/>
      <c r="AA47" s="57">
        <v>11.588043583999999</v>
      </c>
      <c r="AB47" s="23">
        <v>4.8116610440866583E-2</v>
      </c>
      <c r="AC47" s="23" t="s">
        <v>158</v>
      </c>
      <c r="AD47" s="65">
        <v>44286</v>
      </c>
    </row>
    <row r="48" spans="1:30" s="5" customFormat="1" ht="15" customHeight="1" x14ac:dyDescent="0.35">
      <c r="A48" s="18"/>
      <c r="B48" s="20" t="s">
        <v>177</v>
      </c>
      <c r="C48" s="19" t="s">
        <v>339</v>
      </c>
      <c r="D48" s="19" t="s">
        <v>193</v>
      </c>
      <c r="E48" s="19" t="s">
        <v>197</v>
      </c>
      <c r="F48" s="19" t="s">
        <v>240</v>
      </c>
      <c r="G48" s="19" t="s">
        <v>340</v>
      </c>
      <c r="H48" s="21">
        <v>5.0000000000000001E-3</v>
      </c>
      <c r="I48" s="68"/>
      <c r="J48" s="22">
        <v>99.99</v>
      </c>
      <c r="K48" s="68"/>
      <c r="L48" s="23">
        <v>5.5526232449000006E-2</v>
      </c>
      <c r="M48" s="23">
        <v>-3.5504056681999997E-2</v>
      </c>
      <c r="N48" s="23">
        <v>-2.9612318552999999E-2</v>
      </c>
      <c r="O48" s="23">
        <v>0.23322255611999998</v>
      </c>
      <c r="P48" s="61"/>
      <c r="Q48" s="21">
        <v>4.7278840092E-3</v>
      </c>
      <c r="R48" s="21">
        <v>5.3176470588000006E-2</v>
      </c>
      <c r="S48" s="61"/>
      <c r="T48" s="64">
        <v>1921.8069760999999</v>
      </c>
      <c r="U48" s="66">
        <v>8.1399999999999997E-3</v>
      </c>
      <c r="V48" s="68"/>
      <c r="W48" s="64">
        <v>755959.49649000005</v>
      </c>
      <c r="X48" s="64">
        <v>794035.28986999998</v>
      </c>
      <c r="Y48" s="56">
        <v>0.95204773154826183</v>
      </c>
      <c r="Z48" s="68"/>
      <c r="AA48" s="57">
        <v>0.45</v>
      </c>
      <c r="AB48" s="23">
        <v>5.400540054005401E-2</v>
      </c>
      <c r="AC48" s="23" t="s">
        <v>154</v>
      </c>
      <c r="AD48" s="65">
        <v>44286</v>
      </c>
    </row>
    <row r="49" spans="1:30" s="5" customFormat="1" ht="15" customHeight="1" x14ac:dyDescent="0.35">
      <c r="A49" s="18"/>
      <c r="B49" s="20" t="s">
        <v>378</v>
      </c>
      <c r="C49" s="19" t="s">
        <v>391</v>
      </c>
      <c r="D49" s="19" t="s">
        <v>193</v>
      </c>
      <c r="E49" s="19" t="s">
        <v>213</v>
      </c>
      <c r="F49" s="19" t="s">
        <v>209</v>
      </c>
      <c r="G49" s="19" t="s">
        <v>392</v>
      </c>
      <c r="H49" s="21">
        <v>1.17E-2</v>
      </c>
      <c r="I49" s="68"/>
      <c r="J49" s="22">
        <v>81.540000000000006</v>
      </c>
      <c r="K49" s="68"/>
      <c r="L49" s="23">
        <v>-5.6347210046000004E-2</v>
      </c>
      <c r="M49" s="23">
        <v>-0.11980495024</v>
      </c>
      <c r="N49" s="23">
        <v>-0.12510304864999999</v>
      </c>
      <c r="O49" s="23">
        <v>3.0593596899E-2</v>
      </c>
      <c r="P49" s="61"/>
      <c r="Q49" s="21">
        <v>6.8965517240999995E-3</v>
      </c>
      <c r="R49" s="21">
        <v>9.9495798318999989E-2</v>
      </c>
      <c r="S49" s="61"/>
      <c r="T49" s="64">
        <v>2694.9219213000001</v>
      </c>
      <c r="U49" s="66">
        <v>7.3299999999999997E-3</v>
      </c>
      <c r="V49" s="68"/>
      <c r="W49" s="64">
        <v>666943.95438000001</v>
      </c>
      <c r="X49" s="64">
        <v>768360.58123999997</v>
      </c>
      <c r="Y49" s="56">
        <v>0.8680090710843974</v>
      </c>
      <c r="Z49" s="68"/>
      <c r="AA49" s="57">
        <v>0.6</v>
      </c>
      <c r="AB49" s="23">
        <v>8.8300220750551855E-2</v>
      </c>
      <c r="AC49" s="23" t="s">
        <v>172</v>
      </c>
      <c r="AD49" s="65">
        <v>44294</v>
      </c>
    </row>
    <row r="50" spans="1:30" s="5" customFormat="1" ht="15" customHeight="1" x14ac:dyDescent="0.35">
      <c r="A50" s="18"/>
      <c r="B50" s="20" t="s">
        <v>192</v>
      </c>
      <c r="C50" s="19" t="s">
        <v>221</v>
      </c>
      <c r="D50" s="19" t="s">
        <v>193</v>
      </c>
      <c r="E50" s="19" t="s">
        <v>213</v>
      </c>
      <c r="F50" s="19" t="s">
        <v>222</v>
      </c>
      <c r="G50" s="19" t="s">
        <v>222</v>
      </c>
      <c r="H50" s="21">
        <v>6.9999999999999993E-3</v>
      </c>
      <c r="I50" s="68"/>
      <c r="J50" s="22">
        <v>157.35</v>
      </c>
      <c r="K50" s="68"/>
      <c r="L50" s="23">
        <v>-1.1921095586999999E-2</v>
      </c>
      <c r="M50" s="23">
        <v>-4.9128383178000001E-2</v>
      </c>
      <c r="N50" s="23">
        <v>-3.4175559001E-2</v>
      </c>
      <c r="O50" s="23">
        <v>2.0869151002E-2</v>
      </c>
      <c r="P50" s="61"/>
      <c r="Q50" s="21">
        <v>4.9975012493999995E-3</v>
      </c>
      <c r="R50" s="21">
        <v>6.3746223564999996E-2</v>
      </c>
      <c r="S50" s="61"/>
      <c r="T50" s="64">
        <v>787.08888655999999</v>
      </c>
      <c r="U50" s="66">
        <v>6.4099999999999999E-3</v>
      </c>
      <c r="V50" s="68"/>
      <c r="W50" s="64">
        <v>580730.85825000005</v>
      </c>
      <c r="X50" s="64">
        <v>727372.87737999996</v>
      </c>
      <c r="Y50" s="56">
        <v>0.79839498599644643</v>
      </c>
      <c r="Z50" s="68"/>
      <c r="AA50" s="57">
        <v>0.8</v>
      </c>
      <c r="AB50" s="23">
        <v>6.1010486177311737E-2</v>
      </c>
      <c r="AC50" s="23" t="s">
        <v>155</v>
      </c>
      <c r="AD50" s="65">
        <v>44293</v>
      </c>
    </row>
    <row r="51" spans="1:30" s="5" customFormat="1" ht="15" customHeight="1" x14ac:dyDescent="0.35">
      <c r="A51" s="18"/>
      <c r="B51" s="20" t="s">
        <v>370</v>
      </c>
      <c r="C51" s="19" t="s">
        <v>371</v>
      </c>
      <c r="D51" s="19" t="s">
        <v>193</v>
      </c>
      <c r="E51" s="19" t="s">
        <v>251</v>
      </c>
      <c r="F51" s="19" t="s">
        <v>325</v>
      </c>
      <c r="G51" s="19" t="s">
        <v>372</v>
      </c>
      <c r="H51" s="21">
        <v>1.4999999999999999E-2</v>
      </c>
      <c r="I51" s="68"/>
      <c r="J51" s="22">
        <v>122</v>
      </c>
      <c r="K51" s="68"/>
      <c r="L51" s="23">
        <v>2.6072329689000001E-2</v>
      </c>
      <c r="M51" s="23">
        <v>4.4658193056000004E-3</v>
      </c>
      <c r="N51" s="23">
        <v>5.0766527655999996E-2</v>
      </c>
      <c r="O51" s="23">
        <v>0.44034673460999996</v>
      </c>
      <c r="P51" s="61"/>
      <c r="Q51" s="21">
        <v>1.2458471761000001E-2</v>
      </c>
      <c r="R51" s="21">
        <v>0.1420639078</v>
      </c>
      <c r="S51" s="61"/>
      <c r="T51" s="64">
        <v>2243.7918467</v>
      </c>
      <c r="U51" s="66">
        <v>7.2899999999999996E-3</v>
      </c>
      <c r="V51" s="68"/>
      <c r="W51" s="64">
        <v>660277.054</v>
      </c>
      <c r="X51" s="64">
        <v>547290.22441000002</v>
      </c>
      <c r="Y51" s="56">
        <v>1.2064477393357502</v>
      </c>
      <c r="Z51" s="68"/>
      <c r="AA51" s="57">
        <v>1.5</v>
      </c>
      <c r="AB51" s="23">
        <v>0.14754098360655737</v>
      </c>
      <c r="AC51" s="23" t="s">
        <v>172</v>
      </c>
      <c r="AD51" s="65">
        <v>44286</v>
      </c>
    </row>
    <row r="52" spans="1:30" s="5" customFormat="1" ht="15" customHeight="1" x14ac:dyDescent="0.35">
      <c r="A52" s="18"/>
      <c r="B52" s="20" t="s">
        <v>204</v>
      </c>
      <c r="C52" s="19" t="s">
        <v>250</v>
      </c>
      <c r="D52" s="19" t="s">
        <v>193</v>
      </c>
      <c r="E52" s="19" t="s">
        <v>251</v>
      </c>
      <c r="F52" s="19" t="s">
        <v>211</v>
      </c>
      <c r="G52" s="19" t="s">
        <v>208</v>
      </c>
      <c r="H52" s="21">
        <v>0.01</v>
      </c>
      <c r="I52" s="68"/>
      <c r="J52" s="22">
        <v>99.73</v>
      </c>
      <c r="K52" s="68"/>
      <c r="L52" s="23">
        <v>4.6484784891000004E-2</v>
      </c>
      <c r="M52" s="23">
        <v>5.6971498014000005E-2</v>
      </c>
      <c r="N52" s="23">
        <v>0.11557061494</v>
      </c>
      <c r="O52" s="23">
        <v>0.28903110814999999</v>
      </c>
      <c r="P52" s="61"/>
      <c r="Q52" s="21">
        <v>9.3555093555000007E-3</v>
      </c>
      <c r="R52" s="21">
        <v>9.4201183431999999E-2</v>
      </c>
      <c r="S52" s="61"/>
      <c r="T52" s="64">
        <v>3371.8998032999998</v>
      </c>
      <c r="U52" s="66">
        <v>7.0799999999999995E-3</v>
      </c>
      <c r="V52" s="68"/>
      <c r="W52" s="64">
        <v>654928.00702999998</v>
      </c>
      <c r="X52" s="64">
        <v>637443.43706000003</v>
      </c>
      <c r="Y52" s="56">
        <v>1.0274292101125737</v>
      </c>
      <c r="Z52" s="68"/>
      <c r="AA52" s="57">
        <v>0.9</v>
      </c>
      <c r="AB52" s="23">
        <v>0.1082923894515191</v>
      </c>
      <c r="AC52" s="23" t="s">
        <v>154</v>
      </c>
      <c r="AD52" s="65">
        <v>44286</v>
      </c>
    </row>
    <row r="53" spans="1:30" s="5" customFormat="1" ht="15" customHeight="1" x14ac:dyDescent="0.35">
      <c r="A53" s="18"/>
      <c r="B53" s="20" t="s">
        <v>176</v>
      </c>
      <c r="C53" s="19" t="s">
        <v>341</v>
      </c>
      <c r="D53" s="19" t="s">
        <v>193</v>
      </c>
      <c r="E53" s="19" t="s">
        <v>216</v>
      </c>
      <c r="F53" s="19" t="s">
        <v>210</v>
      </c>
      <c r="G53" s="19" t="s">
        <v>342</v>
      </c>
      <c r="H53" s="21">
        <v>6.9999999999999993E-3</v>
      </c>
      <c r="I53" s="68"/>
      <c r="J53" s="22">
        <v>128.59</v>
      </c>
      <c r="K53" s="68"/>
      <c r="L53" s="23">
        <v>4.6934278234000001E-3</v>
      </c>
      <c r="M53" s="23">
        <v>2.6974336053000002E-2</v>
      </c>
      <c r="N53" s="23">
        <v>1.5570561212000001E-2</v>
      </c>
      <c r="O53" s="23">
        <v>0.31193589354000001</v>
      </c>
      <c r="P53" s="61"/>
      <c r="Q53" s="21">
        <v>4.7328979003000001E-3</v>
      </c>
      <c r="R53" s="21">
        <v>5.7008954743000002E-2</v>
      </c>
      <c r="S53" s="61"/>
      <c r="T53" s="64">
        <v>1705.2458772</v>
      </c>
      <c r="U53" s="66">
        <v>6.3200000000000001E-3</v>
      </c>
      <c r="V53" s="68"/>
      <c r="W53" s="64">
        <v>576016.84756000002</v>
      </c>
      <c r="X53" s="64">
        <v>459176.73573999997</v>
      </c>
      <c r="Y53" s="56">
        <v>1.2544556436024636</v>
      </c>
      <c r="Z53" s="68"/>
      <c r="AA53" s="57">
        <v>0.60860334100000002</v>
      </c>
      <c r="AB53" s="23">
        <v>5.6794774803639474E-2</v>
      </c>
      <c r="AC53" s="23" t="s">
        <v>154</v>
      </c>
      <c r="AD53" s="65">
        <v>44301</v>
      </c>
    </row>
    <row r="54" spans="1:30" s="5" customFormat="1" ht="15" customHeight="1" x14ac:dyDescent="0.35">
      <c r="A54" s="18"/>
      <c r="B54" s="20" t="s">
        <v>80</v>
      </c>
      <c r="C54" s="19" t="s">
        <v>275</v>
      </c>
      <c r="D54" s="19" t="s">
        <v>227</v>
      </c>
      <c r="E54" s="19" t="s">
        <v>197</v>
      </c>
      <c r="F54" s="19" t="s">
        <v>222</v>
      </c>
      <c r="G54" s="19" t="s">
        <v>222</v>
      </c>
      <c r="H54" s="21">
        <v>6.0000000000000001E-3</v>
      </c>
      <c r="I54" s="68"/>
      <c r="J54" s="22">
        <v>822.2</v>
      </c>
      <c r="K54" s="68"/>
      <c r="L54" s="23">
        <v>7.1290330487999995E-3</v>
      </c>
      <c r="M54" s="23">
        <v>-5.5374819839999995E-4</v>
      </c>
      <c r="N54" s="23">
        <v>-1.501999765E-2</v>
      </c>
      <c r="O54" s="23">
        <v>-1.2215174213E-2</v>
      </c>
      <c r="P54" s="61"/>
      <c r="Q54" s="21">
        <v>1.9926406768000001E-3</v>
      </c>
      <c r="R54" s="21">
        <v>3.0921159892999997E-2</v>
      </c>
      <c r="S54" s="61"/>
      <c r="T54" s="64">
        <v>238.68654279</v>
      </c>
      <c r="U54" s="66" t="s">
        <v>412</v>
      </c>
      <c r="V54" s="68"/>
      <c r="W54" s="64">
        <v>500678.69</v>
      </c>
      <c r="X54" s="64">
        <v>499660.32046000002</v>
      </c>
      <c r="Y54" s="56">
        <v>1.0020381236978402</v>
      </c>
      <c r="Z54" s="68"/>
      <c r="AA54" s="57">
        <v>1.63</v>
      </c>
      <c r="AB54" s="23">
        <v>2.3789832157625878E-2</v>
      </c>
      <c r="AC54" s="23" t="s">
        <v>155</v>
      </c>
      <c r="AD54" s="65">
        <v>44286</v>
      </c>
    </row>
    <row r="55" spans="1:30" s="5" customFormat="1" ht="15" customHeight="1" x14ac:dyDescent="0.35">
      <c r="A55" s="18"/>
      <c r="B55" s="20" t="s">
        <v>86</v>
      </c>
      <c r="C55" s="19" t="s">
        <v>286</v>
      </c>
      <c r="D55" s="19" t="s">
        <v>227</v>
      </c>
      <c r="E55" s="19" t="s">
        <v>285</v>
      </c>
      <c r="F55" s="19" t="s">
        <v>222</v>
      </c>
      <c r="G55" s="19" t="s">
        <v>287</v>
      </c>
      <c r="H55" s="21">
        <v>8.3999999999999995E-3</v>
      </c>
      <c r="I55" s="68"/>
      <c r="J55" s="22">
        <v>99</v>
      </c>
      <c r="K55" s="68"/>
      <c r="L55" s="23">
        <v>-3.0211480370999997E-3</v>
      </c>
      <c r="M55" s="23">
        <v>-3.3010948668000001E-2</v>
      </c>
      <c r="N55" s="23">
        <v>-2.1555067498999998E-2</v>
      </c>
      <c r="O55" s="23">
        <v>0.11194821831</v>
      </c>
      <c r="P55" s="61"/>
      <c r="Q55" s="21">
        <v>6.0060060059999995E-3</v>
      </c>
      <c r="R55" s="21">
        <v>6.8398449775000009E-2</v>
      </c>
      <c r="S55" s="61"/>
      <c r="T55" s="64">
        <v>1169.7645084999999</v>
      </c>
      <c r="U55" s="66">
        <v>6.9599999999999992E-3</v>
      </c>
      <c r="V55" s="68"/>
      <c r="W55" s="64">
        <v>633109.94999999995</v>
      </c>
      <c r="X55" s="64">
        <v>661815.22594999999</v>
      </c>
      <c r="Y55" s="56">
        <v>0.95662644976353461</v>
      </c>
      <c r="Z55" s="68"/>
      <c r="AA55" s="57">
        <v>0.6</v>
      </c>
      <c r="AB55" s="23">
        <v>7.2727272727272724E-2</v>
      </c>
      <c r="AC55" s="23" t="s">
        <v>154</v>
      </c>
      <c r="AD55" s="65">
        <v>44286</v>
      </c>
    </row>
    <row r="56" spans="1:30" s="5" customFormat="1" ht="15" customHeight="1" x14ac:dyDescent="0.35">
      <c r="A56" s="18"/>
      <c r="B56" s="20" t="s">
        <v>382</v>
      </c>
      <c r="C56" s="19" t="s">
        <v>390</v>
      </c>
      <c r="D56" s="19" t="s">
        <v>193</v>
      </c>
      <c r="E56" s="19" t="s">
        <v>285</v>
      </c>
      <c r="F56" s="19" t="s">
        <v>211</v>
      </c>
      <c r="G56" s="19" t="s">
        <v>360</v>
      </c>
      <c r="H56" s="21">
        <v>7.3000000000000001E-3</v>
      </c>
      <c r="I56" s="68"/>
      <c r="J56" s="22">
        <v>93</v>
      </c>
      <c r="K56" s="68"/>
      <c r="L56" s="23">
        <v>2.6943462897E-2</v>
      </c>
      <c r="M56" s="23">
        <v>1.2968042292E-2</v>
      </c>
      <c r="N56" s="23">
        <v>-7.8303796953999999E-3</v>
      </c>
      <c r="O56" s="23" t="s">
        <v>412</v>
      </c>
      <c r="P56" s="61"/>
      <c r="Q56" s="21">
        <v>6.2548008340000006E-3</v>
      </c>
      <c r="R56" s="21" t="s">
        <v>412</v>
      </c>
      <c r="S56" s="61"/>
      <c r="T56" s="64">
        <v>1541.5174993000001</v>
      </c>
      <c r="U56" s="66">
        <v>5.0299999999999997E-3</v>
      </c>
      <c r="V56" s="68"/>
      <c r="W56" s="64">
        <v>464212.755</v>
      </c>
      <c r="X56" s="64">
        <v>482493.67047000001</v>
      </c>
      <c r="Y56" s="56">
        <v>0.96211159526260215</v>
      </c>
      <c r="Z56" s="68"/>
      <c r="AA56" s="57">
        <v>0.56999999999999995</v>
      </c>
      <c r="AB56" s="23">
        <v>7.3548387096774193E-2</v>
      </c>
      <c r="AC56" s="23" t="s">
        <v>156</v>
      </c>
      <c r="AD56" s="65">
        <v>44286</v>
      </c>
    </row>
    <row r="57" spans="1:30" s="5" customFormat="1" ht="15" customHeight="1" x14ac:dyDescent="0.35">
      <c r="A57" s="18"/>
      <c r="B57" s="20" t="s">
        <v>383</v>
      </c>
      <c r="C57" s="19" t="s">
        <v>401</v>
      </c>
      <c r="D57" s="19" t="s">
        <v>193</v>
      </c>
      <c r="E57" s="19" t="s">
        <v>402</v>
      </c>
      <c r="F57" s="19" t="s">
        <v>209</v>
      </c>
      <c r="G57" s="19" t="s">
        <v>265</v>
      </c>
      <c r="H57" s="21">
        <v>0.01</v>
      </c>
      <c r="I57" s="68"/>
      <c r="J57" s="22">
        <v>107.5</v>
      </c>
      <c r="K57" s="68"/>
      <c r="L57" s="23">
        <v>6.5543071159000002E-3</v>
      </c>
      <c r="M57" s="23">
        <v>2.8194459524000001E-2</v>
      </c>
      <c r="N57" s="23">
        <v>8.3058590763000012E-2</v>
      </c>
      <c r="O57" s="23">
        <v>0.23609916137999998</v>
      </c>
      <c r="P57" s="61"/>
      <c r="Q57" s="21">
        <v>6.5116279070000001E-3</v>
      </c>
      <c r="R57" s="21">
        <v>8.1478523668E-2</v>
      </c>
      <c r="S57" s="61"/>
      <c r="T57" s="64">
        <v>2823.8108247999999</v>
      </c>
      <c r="U57" s="66">
        <v>6.4800000000000005E-3</v>
      </c>
      <c r="V57" s="68"/>
      <c r="W57" s="64">
        <v>606463.61499999999</v>
      </c>
      <c r="X57" s="64">
        <v>595926.10936</v>
      </c>
      <c r="Y57" s="56">
        <v>1.0176825708330128</v>
      </c>
      <c r="Z57" s="68"/>
      <c r="AA57" s="57">
        <v>0.7</v>
      </c>
      <c r="AB57" s="23">
        <v>7.8139534883720912E-2</v>
      </c>
      <c r="AC57" s="23" t="s">
        <v>155</v>
      </c>
      <c r="AD57" s="65">
        <v>44286</v>
      </c>
    </row>
    <row r="58" spans="1:30" s="5" customFormat="1" ht="15" customHeight="1" x14ac:dyDescent="0.35">
      <c r="A58" s="18"/>
      <c r="B58" s="20" t="s">
        <v>179</v>
      </c>
      <c r="C58" s="19" t="s">
        <v>345</v>
      </c>
      <c r="D58" s="19" t="s">
        <v>193</v>
      </c>
      <c r="E58" s="19" t="s">
        <v>224</v>
      </c>
      <c r="F58" s="19" t="s">
        <v>346</v>
      </c>
      <c r="G58" s="19" t="s">
        <v>346</v>
      </c>
      <c r="H58" s="21">
        <v>5.0000000000000001E-3</v>
      </c>
      <c r="I58" s="68"/>
      <c r="J58" s="22">
        <v>101.7</v>
      </c>
      <c r="K58" s="68"/>
      <c r="L58" s="23">
        <v>-2.6421596784000002E-2</v>
      </c>
      <c r="M58" s="23">
        <v>-8.6251748924000005E-2</v>
      </c>
      <c r="N58" s="23">
        <v>-9.5749175936999997E-2</v>
      </c>
      <c r="O58" s="23">
        <v>-0.25352782554000003</v>
      </c>
      <c r="P58" s="61"/>
      <c r="Q58" s="21">
        <v>6.0894386299000002E-3</v>
      </c>
      <c r="R58" s="21">
        <v>4.7068965516999996E-2</v>
      </c>
      <c r="S58" s="61"/>
      <c r="T58" s="64">
        <v>647.73305311000001</v>
      </c>
      <c r="U58" s="66">
        <v>4.13E-3</v>
      </c>
      <c r="V58" s="68"/>
      <c r="W58" s="64">
        <v>378226.16460000002</v>
      </c>
      <c r="X58" s="64">
        <v>420274.46</v>
      </c>
      <c r="Y58" s="56">
        <v>0.89995039098973562</v>
      </c>
      <c r="Z58" s="68"/>
      <c r="AA58" s="57">
        <v>0.64</v>
      </c>
      <c r="AB58" s="23">
        <v>7.5516224188790559E-2</v>
      </c>
      <c r="AC58" s="23" t="s">
        <v>158</v>
      </c>
      <c r="AD58" s="65">
        <v>44286</v>
      </c>
    </row>
    <row r="59" spans="1:30" s="5" customFormat="1" ht="15" customHeight="1" x14ac:dyDescent="0.35">
      <c r="A59" s="18"/>
      <c r="B59" s="20" t="s">
        <v>202</v>
      </c>
      <c r="C59" s="19" t="s">
        <v>248</v>
      </c>
      <c r="D59" s="19" t="s">
        <v>193</v>
      </c>
      <c r="E59" s="19" t="s">
        <v>216</v>
      </c>
      <c r="F59" s="19" t="s">
        <v>210</v>
      </c>
      <c r="G59" s="19" t="s">
        <v>207</v>
      </c>
      <c r="H59" s="21">
        <v>7.4999999999999997E-3</v>
      </c>
      <c r="I59" s="68"/>
      <c r="J59" s="22">
        <v>54.3</v>
      </c>
      <c r="K59" s="68"/>
      <c r="L59" s="23">
        <v>1.8844980454000002E-2</v>
      </c>
      <c r="M59" s="23">
        <v>4.9142771042000002E-2</v>
      </c>
      <c r="N59" s="23">
        <v>5.5001424367E-2</v>
      </c>
      <c r="O59" s="23">
        <v>0.24381091957999998</v>
      </c>
      <c r="P59" s="61"/>
      <c r="Q59" s="21">
        <v>7.5046554935000002E-3</v>
      </c>
      <c r="R59" s="21">
        <v>5.4846522466999996E-2</v>
      </c>
      <c r="S59" s="61"/>
      <c r="T59" s="64">
        <v>1485.169893</v>
      </c>
      <c r="U59" s="66">
        <v>3.0000000000000001E-3</v>
      </c>
      <c r="V59" s="68"/>
      <c r="W59" s="64">
        <v>273672</v>
      </c>
      <c r="X59" s="64">
        <v>295099.92608</v>
      </c>
      <c r="Y59" s="56">
        <v>0.92738755863262734</v>
      </c>
      <c r="Z59" s="68"/>
      <c r="AA59" s="57">
        <v>0.40300000000000002</v>
      </c>
      <c r="AB59" s="23">
        <v>8.9060773480662991E-2</v>
      </c>
      <c r="AC59" s="23" t="s">
        <v>154</v>
      </c>
      <c r="AD59" s="65">
        <v>44287</v>
      </c>
    </row>
    <row r="60" spans="1:30" s="5" customFormat="1" ht="15" customHeight="1" x14ac:dyDescent="0.35">
      <c r="A60" s="18"/>
      <c r="B60" s="20" t="s">
        <v>91</v>
      </c>
      <c r="C60" s="19" t="s">
        <v>292</v>
      </c>
      <c r="D60" s="19" t="s">
        <v>227</v>
      </c>
      <c r="E60" s="19" t="s">
        <v>293</v>
      </c>
      <c r="F60" s="19" t="s">
        <v>210</v>
      </c>
      <c r="G60" s="19" t="s">
        <v>214</v>
      </c>
      <c r="H60" s="21">
        <v>3.0000000000000001E-3</v>
      </c>
      <c r="I60" s="68"/>
      <c r="J60" s="22">
        <v>110</v>
      </c>
      <c r="K60" s="68"/>
      <c r="L60" s="23">
        <v>5.5505004548000005E-3</v>
      </c>
      <c r="M60" s="23">
        <v>-4.3050269985E-2</v>
      </c>
      <c r="N60" s="23">
        <v>-5.4750600371000005E-2</v>
      </c>
      <c r="O60" s="23">
        <v>8.0830984780000004E-2</v>
      </c>
      <c r="P60" s="61"/>
      <c r="Q60" s="21">
        <v>5.5454545454000003E-3</v>
      </c>
      <c r="R60" s="21">
        <v>6.1770579631000001E-2</v>
      </c>
      <c r="S60" s="61"/>
      <c r="T60" s="64">
        <v>332.86915656000002</v>
      </c>
      <c r="U60" s="66" t="s">
        <v>412</v>
      </c>
      <c r="V60" s="68"/>
      <c r="W60" s="64">
        <v>382140.99</v>
      </c>
      <c r="X60" s="64">
        <v>352271.50955999998</v>
      </c>
      <c r="Y60" s="56">
        <v>1.0847910762846196</v>
      </c>
      <c r="Z60" s="68"/>
      <c r="AA60" s="57">
        <v>0.61</v>
      </c>
      <c r="AB60" s="23">
        <v>6.6545454545454547E-2</v>
      </c>
      <c r="AC60" s="23" t="s">
        <v>159</v>
      </c>
      <c r="AD60" s="65">
        <v>44301</v>
      </c>
    </row>
    <row r="61" spans="1:30" s="5" customFormat="1" ht="15" customHeight="1" x14ac:dyDescent="0.35">
      <c r="A61" s="18"/>
      <c r="B61" s="20" t="s">
        <v>187</v>
      </c>
      <c r="C61" s="19" t="s">
        <v>355</v>
      </c>
      <c r="D61" s="19" t="s">
        <v>193</v>
      </c>
      <c r="E61" s="19" t="s">
        <v>251</v>
      </c>
      <c r="F61" s="19" t="s">
        <v>210</v>
      </c>
      <c r="G61" s="19" t="s">
        <v>356</v>
      </c>
      <c r="H61" s="21">
        <v>0.01</v>
      </c>
      <c r="I61" s="68"/>
      <c r="J61" s="22">
        <v>93.8</v>
      </c>
      <c r="K61" s="68"/>
      <c r="L61" s="23">
        <v>-1.9727701706000002E-2</v>
      </c>
      <c r="M61" s="23">
        <v>0.10381929573000001</v>
      </c>
      <c r="N61" s="23">
        <v>0.11208719015</v>
      </c>
      <c r="O61" s="23">
        <v>0.15453945845</v>
      </c>
      <c r="P61" s="61"/>
      <c r="Q61" s="21">
        <v>5.1975051974999997E-3</v>
      </c>
      <c r="R61" s="21">
        <v>6.3182392116000005E-2</v>
      </c>
      <c r="S61" s="61"/>
      <c r="T61" s="64">
        <v>938.30461689000003</v>
      </c>
      <c r="U61" s="66">
        <v>4.62E-3</v>
      </c>
      <c r="V61" s="68"/>
      <c r="W61" s="64">
        <v>422701.63319999998</v>
      </c>
      <c r="X61" s="64">
        <v>435738.00238999998</v>
      </c>
      <c r="Y61" s="56">
        <v>0.97008209263709799</v>
      </c>
      <c r="Z61" s="68"/>
      <c r="AA61" s="57">
        <v>0.5</v>
      </c>
      <c r="AB61" s="23">
        <v>6.3965884861407252E-2</v>
      </c>
      <c r="AC61" s="23" t="s">
        <v>190</v>
      </c>
      <c r="AD61" s="65">
        <v>44299</v>
      </c>
    </row>
    <row r="62" spans="1:30" s="5" customFormat="1" ht="15" customHeight="1" x14ac:dyDescent="0.35">
      <c r="A62" s="18"/>
      <c r="B62" s="20" t="s">
        <v>107</v>
      </c>
      <c r="C62" s="19" t="s">
        <v>319</v>
      </c>
      <c r="D62" s="19" t="s">
        <v>193</v>
      </c>
      <c r="E62" s="19" t="s">
        <v>251</v>
      </c>
      <c r="F62" s="19" t="s">
        <v>312</v>
      </c>
      <c r="G62" s="19" t="s">
        <v>320</v>
      </c>
      <c r="H62" s="21">
        <v>0.01</v>
      </c>
      <c r="I62" s="68"/>
      <c r="J62" s="22">
        <v>119.3</v>
      </c>
      <c r="K62" s="68"/>
      <c r="L62" s="23">
        <v>5.4818744475E-2</v>
      </c>
      <c r="M62" s="23">
        <v>3.4484842597999998E-2</v>
      </c>
      <c r="N62" s="23">
        <v>5.8800421339E-2</v>
      </c>
      <c r="O62" s="23">
        <v>0.27959319523000004</v>
      </c>
      <c r="P62" s="61"/>
      <c r="Q62" s="21">
        <v>1.0065645513999999E-2</v>
      </c>
      <c r="R62" s="21">
        <v>0.10273584904999999</v>
      </c>
      <c r="S62" s="61"/>
      <c r="T62" s="64">
        <v>1581.8131879</v>
      </c>
      <c r="U62" s="66">
        <v>5.7999999999999996E-3</v>
      </c>
      <c r="V62" s="68"/>
      <c r="W62" s="64">
        <v>524920</v>
      </c>
      <c r="X62" s="64">
        <v>472146.97684999998</v>
      </c>
      <c r="Y62" s="56">
        <v>1.1117724474316943</v>
      </c>
      <c r="Z62" s="68"/>
      <c r="AA62" s="57">
        <v>1.1499999999999999</v>
      </c>
      <c r="AB62" s="23">
        <v>0.11567476948868398</v>
      </c>
      <c r="AC62" s="23" t="s">
        <v>155</v>
      </c>
      <c r="AD62" s="65">
        <v>44286</v>
      </c>
    </row>
    <row r="63" spans="1:30" s="5" customFormat="1" ht="15" customHeight="1" x14ac:dyDescent="0.35">
      <c r="A63" s="18"/>
      <c r="B63" s="20" t="s">
        <v>203</v>
      </c>
      <c r="C63" s="19" t="s">
        <v>249</v>
      </c>
      <c r="D63" s="19" t="s">
        <v>193</v>
      </c>
      <c r="E63" s="19" t="s">
        <v>213</v>
      </c>
      <c r="F63" s="19" t="s">
        <v>211</v>
      </c>
      <c r="G63" s="19" t="s">
        <v>208</v>
      </c>
      <c r="H63" s="21">
        <v>9.4999999999999998E-3</v>
      </c>
      <c r="I63" s="68"/>
      <c r="J63" s="22">
        <v>67.5</v>
      </c>
      <c r="K63" s="68"/>
      <c r="L63" s="23">
        <v>-7.6448103499999996E-3</v>
      </c>
      <c r="M63" s="23">
        <v>-0.14585980008999999</v>
      </c>
      <c r="N63" s="23">
        <v>-0.15091575392000001</v>
      </c>
      <c r="O63" s="23">
        <v>1.2174105106E-2</v>
      </c>
      <c r="P63" s="61"/>
      <c r="Q63" s="21">
        <v>7.0072992701000003E-3</v>
      </c>
      <c r="R63" s="21">
        <v>0.10157480315</v>
      </c>
      <c r="S63" s="61"/>
      <c r="T63" s="64">
        <v>2340.9146061000001</v>
      </c>
      <c r="U63" s="66">
        <v>5.3700000000000006E-3</v>
      </c>
      <c r="V63" s="68"/>
      <c r="W63" s="64">
        <v>493841.54249999998</v>
      </c>
      <c r="X63" s="64">
        <v>638121.22842000006</v>
      </c>
      <c r="Y63" s="56">
        <v>0.77389925378718516</v>
      </c>
      <c r="Z63" s="68"/>
      <c r="AA63" s="57">
        <v>0.48</v>
      </c>
      <c r="AB63" s="23">
        <v>8.533333333333333E-2</v>
      </c>
      <c r="AC63" s="23" t="s">
        <v>154</v>
      </c>
      <c r="AD63" s="65">
        <v>44286</v>
      </c>
    </row>
    <row r="64" spans="1:30" s="5" customFormat="1" ht="15" customHeight="1" x14ac:dyDescent="0.35">
      <c r="A64" s="18"/>
      <c r="B64" s="20" t="s">
        <v>89</v>
      </c>
      <c r="C64" s="19" t="s">
        <v>290</v>
      </c>
      <c r="D64" s="19" t="s">
        <v>227</v>
      </c>
      <c r="E64" s="19" t="s">
        <v>285</v>
      </c>
      <c r="F64" s="19" t="s">
        <v>263</v>
      </c>
      <c r="G64" s="19" t="s">
        <v>263</v>
      </c>
      <c r="H64" s="21">
        <v>3.5999999999999999E-3</v>
      </c>
      <c r="I64" s="68"/>
      <c r="J64" s="22">
        <v>500</v>
      </c>
      <c r="K64" s="68"/>
      <c r="L64" s="23">
        <v>-1.3980427393000001E-3</v>
      </c>
      <c r="M64" s="23">
        <v>-5.0184725824E-2</v>
      </c>
      <c r="N64" s="23">
        <v>-4.9190600986000005E-2</v>
      </c>
      <c r="O64" s="23">
        <v>8.0524259404999993E-2</v>
      </c>
      <c r="P64" s="61"/>
      <c r="Q64" s="21">
        <v>6.1532354108999997E-3</v>
      </c>
      <c r="R64" s="21">
        <v>5.9081632652999996E-2</v>
      </c>
      <c r="S64" s="61"/>
      <c r="T64" s="64">
        <v>441.81240312</v>
      </c>
      <c r="U64" s="66">
        <v>3.7599999999999999E-3</v>
      </c>
      <c r="V64" s="68"/>
      <c r="W64" s="64">
        <v>342500</v>
      </c>
      <c r="X64" s="64">
        <v>303120.33338000003</v>
      </c>
      <c r="Y64" s="56">
        <v>1.1299143022867837</v>
      </c>
      <c r="Z64" s="68"/>
      <c r="AA64" s="57">
        <v>3.1</v>
      </c>
      <c r="AB64" s="23">
        <v>7.4400000000000008E-2</v>
      </c>
      <c r="AC64" s="23" t="s">
        <v>164</v>
      </c>
      <c r="AD64" s="65">
        <v>44286</v>
      </c>
    </row>
    <row r="65" spans="1:30" s="5" customFormat="1" ht="15" customHeight="1" x14ac:dyDescent="0.35">
      <c r="A65" s="18"/>
      <c r="B65" s="20" t="s">
        <v>93</v>
      </c>
      <c r="C65" s="19" t="s">
        <v>295</v>
      </c>
      <c r="D65" s="19" t="s">
        <v>193</v>
      </c>
      <c r="E65" s="19" t="s">
        <v>224</v>
      </c>
      <c r="F65" s="19" t="s">
        <v>239</v>
      </c>
      <c r="G65" s="19" t="s">
        <v>240</v>
      </c>
      <c r="H65" s="21">
        <v>4.0000000000000001E-3</v>
      </c>
      <c r="I65" s="68"/>
      <c r="J65" s="22">
        <v>77.900000000000006</v>
      </c>
      <c r="K65" s="68"/>
      <c r="L65" s="23">
        <v>1.9366657943E-2</v>
      </c>
      <c r="M65" s="23">
        <v>-8.5111008748000004E-3</v>
      </c>
      <c r="N65" s="23">
        <v>-5.1660802192000001E-3</v>
      </c>
      <c r="O65" s="23">
        <v>-7.3603665524000009E-2</v>
      </c>
      <c r="P65" s="61"/>
      <c r="Q65" s="21">
        <v>7.4035589038000003E-3</v>
      </c>
      <c r="R65" s="21">
        <v>7.1216290589000003E-2</v>
      </c>
      <c r="S65" s="61"/>
      <c r="T65" s="64">
        <v>1244.6495826</v>
      </c>
      <c r="U65" s="66">
        <v>3.82E-3</v>
      </c>
      <c r="V65" s="68"/>
      <c r="W65" s="64">
        <v>349952.19540000003</v>
      </c>
      <c r="X65" s="64">
        <v>382326.19024999999</v>
      </c>
      <c r="Y65" s="56">
        <v>0.91532362763631003</v>
      </c>
      <c r="Z65" s="68"/>
      <c r="AA65" s="57">
        <v>0.56999999999999995</v>
      </c>
      <c r="AB65" s="23">
        <v>8.7804878048780483E-2</v>
      </c>
      <c r="AC65" s="23" t="s">
        <v>154</v>
      </c>
      <c r="AD65" s="65">
        <v>44286</v>
      </c>
    </row>
    <row r="66" spans="1:30" s="5" customFormat="1" ht="15" customHeight="1" x14ac:dyDescent="0.35">
      <c r="A66" s="18"/>
      <c r="B66" s="20" t="s">
        <v>191</v>
      </c>
      <c r="C66" s="19" t="s">
        <v>246</v>
      </c>
      <c r="D66" s="19" t="s">
        <v>227</v>
      </c>
      <c r="E66" s="19" t="s">
        <v>213</v>
      </c>
      <c r="F66" s="19" t="s">
        <v>220</v>
      </c>
      <c r="G66" s="19" t="s">
        <v>220</v>
      </c>
      <c r="H66" s="21">
        <v>6.3E-3</v>
      </c>
      <c r="I66" s="68"/>
      <c r="J66" s="22">
        <v>218.56</v>
      </c>
      <c r="K66" s="68"/>
      <c r="L66" s="23">
        <v>-1.1728360419E-2</v>
      </c>
      <c r="M66" s="23">
        <v>-4.0016295873999998E-2</v>
      </c>
      <c r="N66" s="23">
        <v>-7.8883271954000005E-3</v>
      </c>
      <c r="O66" s="23">
        <v>0.15027693583999999</v>
      </c>
      <c r="P66" s="61"/>
      <c r="Q66" s="21">
        <v>4.5291479821000001E-3</v>
      </c>
      <c r="R66" s="21">
        <v>5.6622549507000006E-2</v>
      </c>
      <c r="S66" s="61"/>
      <c r="T66" s="64">
        <v>287.84429344</v>
      </c>
      <c r="U66" s="66">
        <v>4.2399999999999998E-3</v>
      </c>
      <c r="V66" s="68"/>
      <c r="W66" s="64">
        <v>360624</v>
      </c>
      <c r="X66" s="64">
        <v>401912.42113999999</v>
      </c>
      <c r="Y66" s="56">
        <v>0.89727010421104203</v>
      </c>
      <c r="Z66" s="68"/>
      <c r="AA66" s="57">
        <v>1.01</v>
      </c>
      <c r="AB66" s="23">
        <v>5.5453879941434851E-2</v>
      </c>
      <c r="AC66" s="23" t="s">
        <v>154</v>
      </c>
      <c r="AD66" s="65">
        <v>44286</v>
      </c>
    </row>
    <row r="67" spans="1:30" s="5" customFormat="1" ht="15" customHeight="1" x14ac:dyDescent="0.35">
      <c r="A67" s="18"/>
      <c r="B67" s="20" t="s">
        <v>381</v>
      </c>
      <c r="C67" s="19" t="s">
        <v>406</v>
      </c>
      <c r="D67" s="19" t="s">
        <v>193</v>
      </c>
      <c r="E67" s="19" t="s">
        <v>251</v>
      </c>
      <c r="F67" s="19" t="s">
        <v>209</v>
      </c>
      <c r="G67" s="19" t="s">
        <v>389</v>
      </c>
      <c r="H67" s="21">
        <v>8.9999999999999993E-3</v>
      </c>
      <c r="I67" s="68"/>
      <c r="J67" s="22">
        <v>105.55</v>
      </c>
      <c r="K67" s="68"/>
      <c r="L67" s="23">
        <v>3.7849969575999998E-3</v>
      </c>
      <c r="M67" s="23">
        <v>6.2808357688000005E-3</v>
      </c>
      <c r="N67" s="23">
        <v>7.2828442364000004E-2</v>
      </c>
      <c r="O67" s="23">
        <v>0.44719302515000003</v>
      </c>
      <c r="P67" s="61"/>
      <c r="Q67" s="21">
        <v>8.0188679244999998E-3</v>
      </c>
      <c r="R67" s="21">
        <v>0.13831325301</v>
      </c>
      <c r="S67" s="61"/>
      <c r="T67" s="64">
        <v>3704.7126698000002</v>
      </c>
      <c r="U67" s="66">
        <v>6.4099999999999999E-3</v>
      </c>
      <c r="V67" s="68"/>
      <c r="W67" s="64">
        <v>628753.53929999995</v>
      </c>
      <c r="X67" s="64">
        <v>596133.21606000001</v>
      </c>
      <c r="Y67" s="56">
        <v>1.0547198551618986</v>
      </c>
      <c r="Z67" s="68"/>
      <c r="AA67" s="57">
        <v>0.85</v>
      </c>
      <c r="AB67" s="23">
        <v>9.6636665087636187E-2</v>
      </c>
      <c r="AC67" s="23" t="s">
        <v>155</v>
      </c>
      <c r="AD67" s="65">
        <v>44295</v>
      </c>
    </row>
    <row r="68" spans="1:30" s="5" customFormat="1" ht="15" customHeight="1" x14ac:dyDescent="0.35">
      <c r="A68" s="18"/>
      <c r="B68" s="20" t="s">
        <v>175</v>
      </c>
      <c r="C68" s="19" t="s">
        <v>361</v>
      </c>
      <c r="D68" s="19" t="s">
        <v>193</v>
      </c>
      <c r="E68" s="19" t="s">
        <v>216</v>
      </c>
      <c r="F68" s="19" t="s">
        <v>344</v>
      </c>
      <c r="G68" s="19" t="s">
        <v>362</v>
      </c>
      <c r="H68" s="21">
        <v>0.02</v>
      </c>
      <c r="I68" s="68"/>
      <c r="J68" s="22">
        <v>121.17</v>
      </c>
      <c r="K68" s="68"/>
      <c r="L68" s="23">
        <v>1.0423615744000001E-2</v>
      </c>
      <c r="M68" s="23">
        <v>-4.3718379952000001E-2</v>
      </c>
      <c r="N68" s="23">
        <v>-5.6250724596000001E-2</v>
      </c>
      <c r="O68" s="23">
        <v>0.24702477600999997</v>
      </c>
      <c r="P68" s="61"/>
      <c r="Q68" s="21">
        <v>8.0238233105000001E-3</v>
      </c>
      <c r="R68" s="21">
        <v>0.10675438595999999</v>
      </c>
      <c r="S68" s="61"/>
      <c r="T68" s="64">
        <v>1168.3504398</v>
      </c>
      <c r="U68" s="66">
        <v>6.6100000000000004E-3</v>
      </c>
      <c r="V68" s="68"/>
      <c r="W68" s="64">
        <v>440613.01556999999</v>
      </c>
      <c r="X68" s="64">
        <v>428898.91203000001</v>
      </c>
      <c r="Y68" s="56">
        <v>1.0273120383648364</v>
      </c>
      <c r="Z68" s="68"/>
      <c r="AA68" s="57">
        <v>0.97</v>
      </c>
      <c r="AB68" s="23">
        <v>9.6063382025253774E-2</v>
      </c>
      <c r="AC68" s="23" t="s">
        <v>154</v>
      </c>
      <c r="AD68" s="65">
        <v>44012</v>
      </c>
    </row>
    <row r="69" spans="1:30" s="5" customFormat="1" ht="15" customHeight="1" x14ac:dyDescent="0.35">
      <c r="A69" s="18"/>
      <c r="B69" s="20" t="s">
        <v>96</v>
      </c>
      <c r="C69" s="19" t="s">
        <v>300</v>
      </c>
      <c r="D69" s="19" t="s">
        <v>227</v>
      </c>
      <c r="E69" s="19" t="s">
        <v>301</v>
      </c>
      <c r="F69" s="19" t="s">
        <v>210</v>
      </c>
      <c r="G69" s="19" t="s">
        <v>214</v>
      </c>
      <c r="H69" s="21">
        <v>0.02</v>
      </c>
      <c r="I69" s="68"/>
      <c r="J69" s="22">
        <v>262.2</v>
      </c>
      <c r="K69" s="68"/>
      <c r="L69" s="23">
        <v>7.5490656526999997E-3</v>
      </c>
      <c r="M69" s="23">
        <v>-5.5659695124E-2</v>
      </c>
      <c r="N69" s="23">
        <v>-5.6169616054000004E-2</v>
      </c>
      <c r="O69" s="23">
        <v>0.19425623365</v>
      </c>
      <c r="P69" s="61"/>
      <c r="Q69" s="21">
        <v>6.8485845627999998E-3</v>
      </c>
      <c r="R69" s="21">
        <v>0.10540965699999999</v>
      </c>
      <c r="S69" s="61"/>
      <c r="T69" s="64">
        <v>262.53189951000002</v>
      </c>
      <c r="U69" s="66" t="s">
        <v>412</v>
      </c>
      <c r="V69" s="68"/>
      <c r="W69" s="64">
        <v>300166.56</v>
      </c>
      <c r="X69" s="64">
        <v>243850.89778999999</v>
      </c>
      <c r="Y69" s="56">
        <v>1.2309430177226497</v>
      </c>
      <c r="Z69" s="68"/>
      <c r="AA69" s="57">
        <v>1.7945346129999999</v>
      </c>
      <c r="AB69" s="23">
        <v>8.2129730572082379E-2</v>
      </c>
      <c r="AC69" s="23" t="s">
        <v>156</v>
      </c>
      <c r="AD69" s="65">
        <v>44286</v>
      </c>
    </row>
    <row r="70" spans="1:30" s="5" customFormat="1" ht="15" customHeight="1" x14ac:dyDescent="0.35">
      <c r="A70" s="18"/>
      <c r="B70" s="20" t="s">
        <v>380</v>
      </c>
      <c r="C70" s="19" t="s">
        <v>386</v>
      </c>
      <c r="D70" s="19" t="s">
        <v>193</v>
      </c>
      <c r="E70" s="19" t="s">
        <v>213</v>
      </c>
      <c r="F70" s="19" t="s">
        <v>209</v>
      </c>
      <c r="G70" s="19" t="s">
        <v>387</v>
      </c>
      <c r="H70" s="21">
        <v>0.01</v>
      </c>
      <c r="I70" s="68"/>
      <c r="J70" s="22">
        <v>84.09</v>
      </c>
      <c r="K70" s="68"/>
      <c r="L70" s="23">
        <v>-1.5915740198999998E-2</v>
      </c>
      <c r="M70" s="23">
        <v>-5.4997695050999995E-2</v>
      </c>
      <c r="N70" s="23">
        <v>-6.3799491666999997E-2</v>
      </c>
      <c r="O70" s="23">
        <v>-1.308165668E-2</v>
      </c>
      <c r="P70" s="61"/>
      <c r="Q70" s="21">
        <v>5.2386495925000002E-3</v>
      </c>
      <c r="R70" s="21">
        <v>6.4835164835E-2</v>
      </c>
      <c r="S70" s="61"/>
      <c r="T70" s="64">
        <v>488.82031115000001</v>
      </c>
      <c r="U70" s="66">
        <v>3.79E-3</v>
      </c>
      <c r="V70" s="68"/>
      <c r="W70" s="64">
        <v>355025.20503000001</v>
      </c>
      <c r="X70" s="64">
        <v>400243.43711</v>
      </c>
      <c r="Y70" s="56">
        <v>0.88702317667841601</v>
      </c>
      <c r="Z70" s="68"/>
      <c r="AA70" s="57">
        <v>0.45</v>
      </c>
      <c r="AB70" s="23">
        <v>6.4216910453085987E-2</v>
      </c>
      <c r="AC70" s="23" t="s">
        <v>155</v>
      </c>
      <c r="AD70" s="65">
        <v>44286</v>
      </c>
    </row>
    <row r="71" spans="1:30" s="5" customFormat="1" ht="15" customHeight="1" x14ac:dyDescent="0.35">
      <c r="A71" s="18"/>
      <c r="B71" s="20" t="s">
        <v>385</v>
      </c>
      <c r="C71" s="19" t="s">
        <v>403</v>
      </c>
      <c r="D71" s="19" t="s">
        <v>193</v>
      </c>
      <c r="E71" s="19" t="s">
        <v>224</v>
      </c>
      <c r="F71" s="19" t="s">
        <v>211</v>
      </c>
      <c r="G71" s="19" t="s">
        <v>208</v>
      </c>
      <c r="H71" s="21">
        <v>0.01</v>
      </c>
      <c r="I71" s="68"/>
      <c r="J71" s="22">
        <v>97.65</v>
      </c>
      <c r="K71" s="68"/>
      <c r="L71" s="23">
        <v>1.5600624025000001E-2</v>
      </c>
      <c r="M71" s="23">
        <v>3.8703646309E-2</v>
      </c>
      <c r="N71" s="23">
        <v>3.5153074489999998E-2</v>
      </c>
      <c r="O71" s="23">
        <v>0.25137984396000002</v>
      </c>
      <c r="P71" s="61"/>
      <c r="Q71" s="21">
        <v>7.5350949627999994E-3</v>
      </c>
      <c r="R71" s="21">
        <v>0.10005780346</v>
      </c>
      <c r="S71" s="61"/>
      <c r="T71" s="64">
        <v>1611.7666804999999</v>
      </c>
      <c r="U71" s="66">
        <v>4.6500000000000005E-3</v>
      </c>
      <c r="V71" s="68"/>
      <c r="W71" s="64">
        <v>422845.3971</v>
      </c>
      <c r="X71" s="64">
        <v>424734.19760999997</v>
      </c>
      <c r="Y71" s="56">
        <v>0.99555298226366429</v>
      </c>
      <c r="Z71" s="68"/>
      <c r="AA71" s="57">
        <v>0.73</v>
      </c>
      <c r="AB71" s="23">
        <v>8.9708141321044543E-2</v>
      </c>
      <c r="AC71" s="23" t="s">
        <v>155</v>
      </c>
      <c r="AD71" s="65">
        <v>44286</v>
      </c>
    </row>
    <row r="72" spans="1:30" s="5" customFormat="1" ht="15" customHeight="1" x14ac:dyDescent="0.35">
      <c r="A72" s="18"/>
      <c r="B72" s="20" t="s">
        <v>101</v>
      </c>
      <c r="C72" s="19" t="s">
        <v>308</v>
      </c>
      <c r="D72" s="19" t="s">
        <v>193</v>
      </c>
      <c r="E72" s="19" t="s">
        <v>251</v>
      </c>
      <c r="F72" s="19" t="s">
        <v>210</v>
      </c>
      <c r="G72" s="19" t="s">
        <v>214</v>
      </c>
      <c r="H72" s="21">
        <v>4.5000000000000005E-3</v>
      </c>
      <c r="I72" s="68"/>
      <c r="J72" s="22">
        <v>94</v>
      </c>
      <c r="K72" s="68"/>
      <c r="L72" s="23">
        <v>9.1373945233000006E-3</v>
      </c>
      <c r="M72" s="23">
        <v>3.7740841025999998E-2</v>
      </c>
      <c r="N72" s="23">
        <v>2.4727390886000001E-2</v>
      </c>
      <c r="O72" s="23">
        <v>3.0438439663999999E-2</v>
      </c>
      <c r="P72" s="61"/>
      <c r="Q72" s="21">
        <v>1.0736842105E-2</v>
      </c>
      <c r="R72" s="21">
        <v>8.3109995869999995E-2</v>
      </c>
      <c r="S72" s="61"/>
      <c r="T72" s="64">
        <v>353.19575508000003</v>
      </c>
      <c r="U72" s="66" t="s">
        <v>412</v>
      </c>
      <c r="V72" s="68"/>
      <c r="W72" s="64">
        <v>321662.83</v>
      </c>
      <c r="X72" s="64">
        <v>327804.67118</v>
      </c>
      <c r="Y72" s="56">
        <v>0.98126371671919388</v>
      </c>
      <c r="Z72" s="68"/>
      <c r="AA72" s="57">
        <v>1.02</v>
      </c>
      <c r="AB72" s="23">
        <v>0.13021276595744682</v>
      </c>
      <c r="AC72" s="23" t="s">
        <v>154</v>
      </c>
      <c r="AD72" s="65">
        <v>44294</v>
      </c>
    </row>
    <row r="73" spans="1:30" s="5" customFormat="1" ht="15" customHeight="1" x14ac:dyDescent="0.35">
      <c r="A73" s="18"/>
      <c r="B73" s="20" t="s">
        <v>189</v>
      </c>
      <c r="C73" s="19" t="s">
        <v>358</v>
      </c>
      <c r="D73" s="19" t="s">
        <v>193</v>
      </c>
      <c r="E73" s="19" t="s">
        <v>213</v>
      </c>
      <c r="F73" s="19" t="s">
        <v>359</v>
      </c>
      <c r="G73" s="19" t="s">
        <v>360</v>
      </c>
      <c r="H73" s="21">
        <v>1.175E-2</v>
      </c>
      <c r="I73" s="68"/>
      <c r="J73" s="22">
        <v>69</v>
      </c>
      <c r="K73" s="68"/>
      <c r="L73" s="23">
        <v>7.4463425298999996E-3</v>
      </c>
      <c r="M73" s="23">
        <v>3.6224178984000001E-4</v>
      </c>
      <c r="N73" s="23">
        <v>-1.3024458006E-2</v>
      </c>
      <c r="O73" s="23">
        <v>-4.4604796390999998E-2</v>
      </c>
      <c r="P73" s="61"/>
      <c r="Q73" s="21">
        <v>4.5058139535000003E-3</v>
      </c>
      <c r="R73" s="21">
        <v>3.8138867425E-2</v>
      </c>
      <c r="S73" s="61"/>
      <c r="T73" s="64">
        <v>929.43387376999999</v>
      </c>
      <c r="U73" s="66">
        <v>2.64E-3</v>
      </c>
      <c r="V73" s="68"/>
      <c r="W73" s="64">
        <v>239942.946</v>
      </c>
      <c r="X73" s="64">
        <v>301119.06331</v>
      </c>
      <c r="Y73" s="56">
        <v>0.79683744815910373</v>
      </c>
      <c r="Z73" s="68"/>
      <c r="AA73" s="57">
        <v>0.31</v>
      </c>
      <c r="AB73" s="23">
        <v>5.3913043478260869E-2</v>
      </c>
      <c r="AC73" s="23" t="s">
        <v>0</v>
      </c>
      <c r="AD73" s="65">
        <v>44012</v>
      </c>
    </row>
    <row r="74" spans="1:30" s="5" customFormat="1" ht="15" customHeight="1" x14ac:dyDescent="0.35">
      <c r="A74" s="18"/>
      <c r="B74" s="20" t="s">
        <v>59</v>
      </c>
      <c r="C74" s="19" t="s">
        <v>234</v>
      </c>
      <c r="D74" s="19" t="s">
        <v>227</v>
      </c>
      <c r="E74" s="19" t="s">
        <v>213</v>
      </c>
      <c r="F74" s="19" t="s">
        <v>225</v>
      </c>
      <c r="G74" s="19" t="s">
        <v>225</v>
      </c>
      <c r="H74" s="21">
        <v>2.907117592906633E-4</v>
      </c>
      <c r="I74" s="68"/>
      <c r="J74" s="22">
        <v>2519</v>
      </c>
      <c r="K74" s="68"/>
      <c r="L74" s="23">
        <v>6.6031308056999999E-2</v>
      </c>
      <c r="M74" s="23">
        <v>0.15840583347000001</v>
      </c>
      <c r="N74" s="23">
        <v>0.27907185391</v>
      </c>
      <c r="O74" s="23">
        <v>6.4628903951000002E-2</v>
      </c>
      <c r="P74" s="61"/>
      <c r="Q74" s="21">
        <v>1.2536722149E-2</v>
      </c>
      <c r="R74" s="21">
        <v>0.11192138443999999</v>
      </c>
      <c r="S74" s="61"/>
      <c r="T74" s="64">
        <v>459.70188933999998</v>
      </c>
      <c r="U74" s="66">
        <v>3.5899999999999999E-3</v>
      </c>
      <c r="V74" s="68"/>
      <c r="W74" s="64">
        <v>327470</v>
      </c>
      <c r="X74" s="64">
        <v>328167.08899000002</v>
      </c>
      <c r="Y74" s="56">
        <v>0.99787581078850573</v>
      </c>
      <c r="Z74" s="68"/>
      <c r="AA74" s="57">
        <v>30</v>
      </c>
      <c r="AB74" s="23">
        <v>0.14291385470424772</v>
      </c>
      <c r="AC74" s="23" t="s">
        <v>155</v>
      </c>
      <c r="AD74" s="65">
        <v>44286</v>
      </c>
    </row>
    <row r="75" spans="1:30" s="5" customFormat="1" ht="15" customHeight="1" x14ac:dyDescent="0.35">
      <c r="A75" s="18"/>
      <c r="B75" s="20" t="s">
        <v>146</v>
      </c>
      <c r="C75" s="19" t="s">
        <v>321</v>
      </c>
      <c r="D75" s="19" t="s">
        <v>193</v>
      </c>
      <c r="E75" s="19" t="s">
        <v>251</v>
      </c>
      <c r="F75" s="19" t="s">
        <v>322</v>
      </c>
      <c r="G75" s="19" t="s">
        <v>323</v>
      </c>
      <c r="H75" s="21">
        <v>1.15E-2</v>
      </c>
      <c r="I75" s="68"/>
      <c r="J75" s="22">
        <v>105.28</v>
      </c>
      <c r="K75" s="68"/>
      <c r="L75" s="23">
        <v>-8.0087886789999996E-3</v>
      </c>
      <c r="M75" s="23">
        <v>2.5166729302999999E-2</v>
      </c>
      <c r="N75" s="23">
        <v>3.5597512681999996E-2</v>
      </c>
      <c r="O75" s="23">
        <v>0.15602538084000001</v>
      </c>
      <c r="P75" s="61"/>
      <c r="Q75" s="21">
        <v>6.0875395912999997E-3</v>
      </c>
      <c r="R75" s="21">
        <v>7.7406071591999998E-2</v>
      </c>
      <c r="S75" s="61"/>
      <c r="T75" s="64">
        <v>1114.7567067</v>
      </c>
      <c r="U75" s="66">
        <v>3.7699999999999999E-3</v>
      </c>
      <c r="V75" s="68"/>
      <c r="W75" s="64">
        <v>288585.95584000001</v>
      </c>
      <c r="X75" s="64">
        <v>284435.06539</v>
      </c>
      <c r="Y75" s="56">
        <v>1.0145934554317646</v>
      </c>
      <c r="Z75" s="68"/>
      <c r="AA75" s="57">
        <v>0.65002747756000001</v>
      </c>
      <c r="AB75" s="23">
        <v>7.4091277837386019E-2</v>
      </c>
      <c r="AC75" s="23" t="s">
        <v>154</v>
      </c>
      <c r="AD75" s="65">
        <v>44286</v>
      </c>
    </row>
    <row r="76" spans="1:30" s="5" customFormat="1" ht="15" customHeight="1" x14ac:dyDescent="0.35">
      <c r="A76" s="18"/>
      <c r="B76" s="20" t="s">
        <v>72</v>
      </c>
      <c r="C76" s="19" t="s">
        <v>262</v>
      </c>
      <c r="D76" s="19" t="s">
        <v>227</v>
      </c>
      <c r="E76" s="19" t="s">
        <v>213</v>
      </c>
      <c r="F76" s="19" t="s">
        <v>263</v>
      </c>
      <c r="G76" s="19" t="s">
        <v>263</v>
      </c>
      <c r="H76" s="21">
        <v>1.4999999999999999E-2</v>
      </c>
      <c r="I76" s="68"/>
      <c r="J76" s="22">
        <v>289.99</v>
      </c>
      <c r="K76" s="68"/>
      <c r="L76" s="23">
        <v>7.8831845240000004E-2</v>
      </c>
      <c r="M76" s="23">
        <v>-4.3546489750999999E-3</v>
      </c>
      <c r="N76" s="23">
        <v>-0.10460818049000001</v>
      </c>
      <c r="O76" s="23">
        <v>-4.2329764185999999E-2</v>
      </c>
      <c r="P76" s="61"/>
      <c r="Q76" s="21">
        <v>4.4444444444E-3</v>
      </c>
      <c r="R76" s="21">
        <v>6.2321981424E-2</v>
      </c>
      <c r="S76" s="61"/>
      <c r="T76" s="64">
        <v>54.741170164000003</v>
      </c>
      <c r="U76" s="66" t="s">
        <v>412</v>
      </c>
      <c r="V76" s="68"/>
      <c r="W76" s="64">
        <v>217492.5</v>
      </c>
      <c r="X76" s="64">
        <v>336198.70935999998</v>
      </c>
      <c r="Y76" s="56">
        <v>0.64691652271368494</v>
      </c>
      <c r="Z76" s="68"/>
      <c r="AA76" s="57">
        <v>1.2</v>
      </c>
      <c r="AB76" s="23">
        <v>4.9656884720162761E-2</v>
      </c>
      <c r="AC76" s="23" t="s">
        <v>154</v>
      </c>
      <c r="AD76" s="65">
        <v>44286</v>
      </c>
    </row>
    <row r="77" spans="1:30" s="5" customFormat="1" ht="15" customHeight="1" x14ac:dyDescent="0.35">
      <c r="A77" s="18"/>
      <c r="B77" s="20" t="s">
        <v>66</v>
      </c>
      <c r="C77" s="19" t="s">
        <v>255</v>
      </c>
      <c r="D77" s="19" t="s">
        <v>227</v>
      </c>
      <c r="E77" s="19" t="s">
        <v>228</v>
      </c>
      <c r="F77" s="19" t="s">
        <v>229</v>
      </c>
      <c r="G77" s="19" t="s">
        <v>229</v>
      </c>
      <c r="H77" s="21">
        <v>6.0000000000000001E-3</v>
      </c>
      <c r="I77" s="68"/>
      <c r="J77" s="22">
        <v>117.97</v>
      </c>
      <c r="K77" s="68"/>
      <c r="L77" s="23">
        <v>-1.6950589088E-4</v>
      </c>
      <c r="M77" s="23">
        <v>-4.6900125385000005E-2</v>
      </c>
      <c r="N77" s="23">
        <v>-0.12987393977</v>
      </c>
      <c r="O77" s="23">
        <v>-7.7075784899999999E-2</v>
      </c>
      <c r="P77" s="61"/>
      <c r="Q77" s="21">
        <v>7.9038089631999989E-3</v>
      </c>
      <c r="R77" s="21">
        <v>8.0451826714999994E-2</v>
      </c>
      <c r="S77" s="61"/>
      <c r="T77" s="64">
        <v>228.50016425999999</v>
      </c>
      <c r="U77" s="66" t="s">
        <v>412</v>
      </c>
      <c r="V77" s="68"/>
      <c r="W77" s="64">
        <v>187572.3</v>
      </c>
      <c r="X77" s="64">
        <v>179020.58478</v>
      </c>
      <c r="Y77" s="56">
        <v>1.047769451934867</v>
      </c>
      <c r="Z77" s="68"/>
      <c r="AA77" s="57">
        <v>0.94</v>
      </c>
      <c r="AB77" s="23">
        <v>9.5617529880478086E-2</v>
      </c>
      <c r="AC77" s="23" t="s">
        <v>154</v>
      </c>
      <c r="AD77" s="65">
        <v>44286</v>
      </c>
    </row>
    <row r="78" spans="1:30" s="5" customFormat="1" ht="15" customHeight="1" x14ac:dyDescent="0.35">
      <c r="A78" s="18"/>
      <c r="B78" s="20" t="s">
        <v>54</v>
      </c>
      <c r="C78" s="19" t="s">
        <v>223</v>
      </c>
      <c r="D78" s="19" t="s">
        <v>193</v>
      </c>
      <c r="E78" s="19" t="s">
        <v>224</v>
      </c>
      <c r="F78" s="19" t="s">
        <v>225</v>
      </c>
      <c r="G78" s="19" t="s">
        <v>222</v>
      </c>
      <c r="H78" s="21">
        <v>1.2E-2</v>
      </c>
      <c r="I78" s="68"/>
      <c r="J78" s="22">
        <v>95</v>
      </c>
      <c r="K78" s="68"/>
      <c r="L78" s="23">
        <v>-3.945035912E-2</v>
      </c>
      <c r="M78" s="23">
        <v>-0.15302971404999999</v>
      </c>
      <c r="N78" s="23">
        <v>-0.29014229445</v>
      </c>
      <c r="O78" s="23">
        <v>-0.18386420092000003</v>
      </c>
      <c r="P78" s="61"/>
      <c r="Q78" s="21">
        <v>6.0307568600000009E-3</v>
      </c>
      <c r="R78" s="21">
        <v>8.0411646265000011E-2</v>
      </c>
      <c r="S78" s="61"/>
      <c r="T78" s="64">
        <v>68.006339343999997</v>
      </c>
      <c r="U78" s="66" t="s">
        <v>412</v>
      </c>
      <c r="V78" s="68"/>
      <c r="W78" s="64">
        <v>149697.20000000001</v>
      </c>
      <c r="X78" s="64">
        <v>148670.81148999999</v>
      </c>
      <c r="Y78" s="56">
        <v>1.0069037661105997</v>
      </c>
      <c r="Z78" s="68"/>
      <c r="AA78" s="57">
        <v>0.6</v>
      </c>
      <c r="AB78" s="23">
        <v>7.5789473684210518E-2</v>
      </c>
      <c r="AC78" s="23" t="s">
        <v>157</v>
      </c>
      <c r="AD78" s="65">
        <v>44287</v>
      </c>
    </row>
    <row r="79" spans="1:30" s="5" customFormat="1" ht="15" customHeight="1" x14ac:dyDescent="0.35">
      <c r="A79" s="18"/>
      <c r="B79" s="20" t="s">
        <v>84</v>
      </c>
      <c r="C79" s="19" t="s">
        <v>282</v>
      </c>
      <c r="D79" s="19" t="s">
        <v>227</v>
      </c>
      <c r="E79" s="19" t="s">
        <v>216</v>
      </c>
      <c r="F79" s="19" t="s">
        <v>283</v>
      </c>
      <c r="G79" s="19" t="s">
        <v>283</v>
      </c>
      <c r="H79" s="21">
        <v>1.1000000000000001E-3</v>
      </c>
      <c r="I79" s="68"/>
      <c r="J79" s="22">
        <v>2.82</v>
      </c>
      <c r="K79" s="68"/>
      <c r="L79" s="23">
        <v>3.3664936060000004E-2</v>
      </c>
      <c r="M79" s="23">
        <v>-4.5445136586999994E-2</v>
      </c>
      <c r="N79" s="23">
        <v>-4.5700467565E-2</v>
      </c>
      <c r="O79" s="23">
        <v>-3.0204470981999999E-2</v>
      </c>
      <c r="P79" s="61"/>
      <c r="Q79" s="21">
        <v>4.3065693431000003E-3</v>
      </c>
      <c r="R79" s="21">
        <v>3.1033333333000002E-2</v>
      </c>
      <c r="S79" s="61"/>
      <c r="T79" s="64">
        <v>198.19218753999999</v>
      </c>
      <c r="U79" s="66">
        <v>2.1199999999999999E-3</v>
      </c>
      <c r="V79" s="68"/>
      <c r="W79" s="64">
        <v>194674.47</v>
      </c>
      <c r="X79" s="64">
        <v>214864.29598</v>
      </c>
      <c r="Y79" s="56">
        <v>0.90603452338177537</v>
      </c>
      <c r="Z79" s="68"/>
      <c r="AA79" s="57">
        <v>1.18E-2</v>
      </c>
      <c r="AB79" s="23">
        <v>5.0212765957446816E-2</v>
      </c>
      <c r="AC79" s="23" t="s">
        <v>154</v>
      </c>
      <c r="AD79" s="65">
        <v>44293</v>
      </c>
    </row>
    <row r="80" spans="1:30" s="5" customFormat="1" ht="15" customHeight="1" x14ac:dyDescent="0.35">
      <c r="A80" s="18"/>
      <c r="B80" s="20" t="s">
        <v>102</v>
      </c>
      <c r="C80" s="19" t="s">
        <v>309</v>
      </c>
      <c r="D80" s="19" t="s">
        <v>193</v>
      </c>
      <c r="E80" s="19" t="s">
        <v>251</v>
      </c>
      <c r="F80" s="19" t="s">
        <v>273</v>
      </c>
      <c r="G80" s="19" t="s">
        <v>310</v>
      </c>
      <c r="H80" s="21">
        <v>8.0000000000000002E-3</v>
      </c>
      <c r="I80" s="68"/>
      <c r="J80" s="22">
        <v>103.5</v>
      </c>
      <c r="K80" s="68"/>
      <c r="L80" s="23">
        <v>-2.3134759977E-3</v>
      </c>
      <c r="M80" s="23">
        <v>2.4857823155E-2</v>
      </c>
      <c r="N80" s="23">
        <v>2.5948519369E-2</v>
      </c>
      <c r="O80" s="23">
        <v>0.16156811678999999</v>
      </c>
      <c r="P80" s="61"/>
      <c r="Q80" s="21">
        <v>8.2217973230999993E-3</v>
      </c>
      <c r="R80" s="21">
        <v>9.5098229826999989E-2</v>
      </c>
      <c r="S80" s="61"/>
      <c r="T80" s="64">
        <v>282.59069295</v>
      </c>
      <c r="U80" s="66" t="s">
        <v>412</v>
      </c>
      <c r="V80" s="68"/>
      <c r="W80" s="64">
        <v>204189.45749999999</v>
      </c>
      <c r="X80" s="64">
        <v>200145.25815000001</v>
      </c>
      <c r="Y80" s="56">
        <v>1.0202063210859036</v>
      </c>
      <c r="Z80" s="68"/>
      <c r="AA80" s="57">
        <v>0.86</v>
      </c>
      <c r="AB80" s="23">
        <v>9.9710144927536229E-2</v>
      </c>
      <c r="AC80" s="23" t="s">
        <v>156</v>
      </c>
      <c r="AD80" s="65">
        <v>44286</v>
      </c>
    </row>
    <row r="81" spans="1:30" s="5" customFormat="1" ht="15" customHeight="1" x14ac:dyDescent="0.35">
      <c r="A81" s="18"/>
      <c r="B81" s="20" t="s">
        <v>63</v>
      </c>
      <c r="C81" s="19" t="s">
        <v>242</v>
      </c>
      <c r="D81" s="19" t="s">
        <v>227</v>
      </c>
      <c r="E81" s="19" t="s">
        <v>213</v>
      </c>
      <c r="F81" s="19" t="s">
        <v>210</v>
      </c>
      <c r="G81" s="19" t="s">
        <v>237</v>
      </c>
      <c r="H81" s="21">
        <v>1.2E-2</v>
      </c>
      <c r="I81" s="68"/>
      <c r="J81" s="22">
        <v>138</v>
      </c>
      <c r="K81" s="68"/>
      <c r="L81" s="23">
        <v>2.3209625703999998E-2</v>
      </c>
      <c r="M81" s="23">
        <v>5.7497624010999997E-2</v>
      </c>
      <c r="N81" s="23">
        <v>-1.6925446024999998E-3</v>
      </c>
      <c r="O81" s="23">
        <v>0.1025412171</v>
      </c>
      <c r="P81" s="61"/>
      <c r="Q81" s="21">
        <v>2.3657496264999998E-3</v>
      </c>
      <c r="R81" s="21">
        <v>4.8448264688000002E-2</v>
      </c>
      <c r="S81" s="61"/>
      <c r="T81" s="64">
        <v>365.40907557000003</v>
      </c>
      <c r="U81" s="66" t="s">
        <v>412</v>
      </c>
      <c r="V81" s="68"/>
      <c r="W81" s="64">
        <v>203236.46262000001</v>
      </c>
      <c r="X81" s="64">
        <v>167939.49427</v>
      </c>
      <c r="Y81" s="56">
        <v>1.2101766978841337</v>
      </c>
      <c r="Z81" s="68"/>
      <c r="AA81" s="57">
        <v>0.31982569199999999</v>
      </c>
      <c r="AB81" s="23">
        <v>2.7810929739130436E-2</v>
      </c>
      <c r="AC81" s="23" t="s">
        <v>154</v>
      </c>
      <c r="AD81" s="65">
        <v>44294</v>
      </c>
    </row>
    <row r="82" spans="1:30" s="5" customFormat="1" ht="15" customHeight="1" x14ac:dyDescent="0.35">
      <c r="A82" s="18"/>
      <c r="B82" s="20" t="s">
        <v>69</v>
      </c>
      <c r="C82" s="19" t="s">
        <v>259</v>
      </c>
      <c r="D82" s="19" t="s">
        <v>227</v>
      </c>
      <c r="E82" s="19" t="s">
        <v>213</v>
      </c>
      <c r="F82" s="19" t="s">
        <v>210</v>
      </c>
      <c r="G82" s="19" t="s">
        <v>214</v>
      </c>
      <c r="H82" s="21">
        <v>3.0000000000000001E-3</v>
      </c>
      <c r="I82" s="68"/>
      <c r="J82" s="22">
        <v>42.73</v>
      </c>
      <c r="K82" s="68"/>
      <c r="L82" s="23">
        <v>-2.4665016778000003E-2</v>
      </c>
      <c r="M82" s="23">
        <v>-0.21028924954</v>
      </c>
      <c r="N82" s="23">
        <v>-0.29204034262</v>
      </c>
      <c r="O82" s="23">
        <v>-0.36476855624000004</v>
      </c>
      <c r="P82" s="61"/>
      <c r="Q82" s="21">
        <v>1.7429501708999999E-3</v>
      </c>
      <c r="R82" s="21">
        <v>3.5281970486E-2</v>
      </c>
      <c r="S82" s="61"/>
      <c r="T82" s="64">
        <v>46.964622787000003</v>
      </c>
      <c r="U82" s="66" t="s">
        <v>412</v>
      </c>
      <c r="V82" s="68"/>
      <c r="W82" s="64">
        <v>126021.36704</v>
      </c>
      <c r="X82" s="64">
        <v>270777.02779999998</v>
      </c>
      <c r="Y82" s="56">
        <v>0.4654064196800376</v>
      </c>
      <c r="Z82" s="68"/>
      <c r="AA82" s="57">
        <v>7.6498082999999995E-2</v>
      </c>
      <c r="AB82" s="23">
        <v>2.1483196723613388E-2</v>
      </c>
      <c r="AC82" s="23" t="s">
        <v>154</v>
      </c>
      <c r="AD82" s="65">
        <v>44308</v>
      </c>
    </row>
    <row r="83" spans="1:30" s="5" customFormat="1" ht="15" customHeight="1" x14ac:dyDescent="0.35">
      <c r="A83" s="18"/>
      <c r="B83" s="20" t="s">
        <v>75</v>
      </c>
      <c r="C83" s="19" t="s">
        <v>268</v>
      </c>
      <c r="D83" s="19" t="s">
        <v>227</v>
      </c>
      <c r="E83" s="19" t="s">
        <v>197</v>
      </c>
      <c r="F83" s="19" t="s">
        <v>210</v>
      </c>
      <c r="G83" s="19" t="s">
        <v>0</v>
      </c>
      <c r="H83" s="21">
        <v>2E-3</v>
      </c>
      <c r="I83" s="68"/>
      <c r="J83" s="22">
        <v>68.25</v>
      </c>
      <c r="K83" s="68"/>
      <c r="L83" s="23">
        <v>-6.1761823707999998E-3</v>
      </c>
      <c r="M83" s="23">
        <v>-5.0736055736999998E-2</v>
      </c>
      <c r="N83" s="23">
        <v>-3.5135339105000003E-2</v>
      </c>
      <c r="O83" s="23">
        <v>-9.0137540855000003E-2</v>
      </c>
      <c r="P83" s="61"/>
      <c r="Q83" s="21">
        <v>4.6376811594000004E-3</v>
      </c>
      <c r="R83" s="21">
        <v>1.8072068471E-2</v>
      </c>
      <c r="S83" s="61"/>
      <c r="T83" s="64">
        <v>90.618421311000006</v>
      </c>
      <c r="U83" s="66" t="s">
        <v>412</v>
      </c>
      <c r="V83" s="68"/>
      <c r="W83" s="64">
        <v>172192.56599999999</v>
      </c>
      <c r="X83" s="64">
        <v>220059.22886999999</v>
      </c>
      <c r="Y83" s="56">
        <v>0.7824828201216808</v>
      </c>
      <c r="Z83" s="68"/>
      <c r="AA83" s="57">
        <v>0.32</v>
      </c>
      <c r="AB83" s="23">
        <v>5.6263736263736264E-2</v>
      </c>
      <c r="AC83" s="23" t="s">
        <v>154</v>
      </c>
      <c r="AD83" s="65">
        <v>44294</v>
      </c>
    </row>
    <row r="84" spans="1:30" s="5" customFormat="1" ht="15" customHeight="1" x14ac:dyDescent="0.35">
      <c r="A84" s="18"/>
      <c r="B84" s="20" t="s">
        <v>58</v>
      </c>
      <c r="C84" s="19" t="s">
        <v>233</v>
      </c>
      <c r="D84" s="19" t="s">
        <v>227</v>
      </c>
      <c r="E84" s="19" t="s">
        <v>213</v>
      </c>
      <c r="F84" s="19" t="s">
        <v>222</v>
      </c>
      <c r="G84" s="19" t="s">
        <v>222</v>
      </c>
      <c r="H84" s="21">
        <v>2E-3</v>
      </c>
      <c r="I84" s="68"/>
      <c r="J84" s="22">
        <v>62.5</v>
      </c>
      <c r="K84" s="68"/>
      <c r="L84" s="23">
        <v>-2.5265127884999999E-2</v>
      </c>
      <c r="M84" s="23">
        <v>-9.5964719492999992E-2</v>
      </c>
      <c r="N84" s="23">
        <v>-9.6606425400000001E-2</v>
      </c>
      <c r="O84" s="23">
        <v>-9.1471836272000007E-2</v>
      </c>
      <c r="P84" s="61"/>
      <c r="Q84" s="21">
        <v>6.0455743295999998E-3</v>
      </c>
      <c r="R84" s="21">
        <v>7.0367368989999998E-2</v>
      </c>
      <c r="S84" s="61"/>
      <c r="T84" s="64">
        <v>297.90303163999999</v>
      </c>
      <c r="U84" s="66">
        <v>1.83E-3</v>
      </c>
      <c r="V84" s="68"/>
      <c r="W84" s="64">
        <v>167250</v>
      </c>
      <c r="X84" s="64">
        <v>270805.17579000001</v>
      </c>
      <c r="Y84" s="56">
        <v>0.61760267141162972</v>
      </c>
      <c r="Z84" s="68"/>
      <c r="AA84" s="57">
        <v>0.39</v>
      </c>
      <c r="AB84" s="23">
        <v>7.4880000000000002E-2</v>
      </c>
      <c r="AC84" s="23" t="s">
        <v>154</v>
      </c>
      <c r="AD84" s="65">
        <v>44286</v>
      </c>
    </row>
    <row r="85" spans="1:30" s="5" customFormat="1" ht="15" customHeight="1" x14ac:dyDescent="0.35">
      <c r="A85" s="18"/>
      <c r="B85" s="20" t="s">
        <v>87</v>
      </c>
      <c r="C85" s="19" t="s">
        <v>288</v>
      </c>
      <c r="D85" s="19" t="s">
        <v>227</v>
      </c>
      <c r="E85" s="19" t="s">
        <v>216</v>
      </c>
      <c r="F85" s="19" t="s">
        <v>273</v>
      </c>
      <c r="G85" s="19" t="s">
        <v>245</v>
      </c>
      <c r="H85" s="21">
        <v>2.3E-3</v>
      </c>
      <c r="I85" s="68"/>
      <c r="J85" s="22">
        <v>201</v>
      </c>
      <c r="K85" s="68"/>
      <c r="L85" s="23">
        <v>2.1840105186000002E-2</v>
      </c>
      <c r="M85" s="23">
        <v>-1.5921339573E-3</v>
      </c>
      <c r="N85" s="23">
        <v>2.9079453660999999E-2</v>
      </c>
      <c r="O85" s="23">
        <v>0.22531144797</v>
      </c>
      <c r="P85" s="61"/>
      <c r="Q85" s="21">
        <v>6.4452736639999996E-3</v>
      </c>
      <c r="R85" s="21">
        <v>0.11331741139</v>
      </c>
      <c r="S85" s="61"/>
      <c r="T85" s="64">
        <v>137.18233327999999</v>
      </c>
      <c r="U85" s="66" t="s">
        <v>412</v>
      </c>
      <c r="V85" s="68"/>
      <c r="W85" s="64">
        <v>186359.56200000001</v>
      </c>
      <c r="X85" s="64">
        <v>179055.98629999999</v>
      </c>
      <c r="Y85" s="56">
        <v>1.0407893410933673</v>
      </c>
      <c r="Z85" s="68"/>
      <c r="AA85" s="57">
        <v>1.2760352800000001</v>
      </c>
      <c r="AB85" s="23">
        <v>7.6181210746268657E-2</v>
      </c>
      <c r="AC85" s="23" t="s">
        <v>154</v>
      </c>
      <c r="AD85" s="65">
        <v>44286</v>
      </c>
    </row>
    <row r="86" spans="1:30" s="5" customFormat="1" ht="15" customHeight="1" x14ac:dyDescent="0.35">
      <c r="A86" s="18"/>
      <c r="B86" s="20" t="s">
        <v>64</v>
      </c>
      <c r="C86" s="19" t="s">
        <v>243</v>
      </c>
      <c r="D86" s="19" t="s">
        <v>227</v>
      </c>
      <c r="E86" s="19" t="s">
        <v>213</v>
      </c>
      <c r="F86" s="19" t="s">
        <v>244</v>
      </c>
      <c r="G86" s="19" t="s">
        <v>245</v>
      </c>
      <c r="H86" s="21">
        <v>4.0000000000000001E-3</v>
      </c>
      <c r="I86" s="68"/>
      <c r="J86" s="22">
        <v>103</v>
      </c>
      <c r="K86" s="68"/>
      <c r="L86" s="23">
        <v>9.3843786707999994E-3</v>
      </c>
      <c r="M86" s="23">
        <v>1.2688256917E-2</v>
      </c>
      <c r="N86" s="23">
        <v>-3.0519022312000002E-2</v>
      </c>
      <c r="O86" s="23">
        <v>4.4749425364000006E-2</v>
      </c>
      <c r="P86" s="61"/>
      <c r="Q86" s="21">
        <v>4.4644339512000001E-3</v>
      </c>
      <c r="R86" s="21">
        <v>5.1524920993999995E-2</v>
      </c>
      <c r="S86" s="61"/>
      <c r="T86" s="64">
        <v>164.07766115000001</v>
      </c>
      <c r="U86" s="66" t="s">
        <v>412</v>
      </c>
      <c r="V86" s="68"/>
      <c r="W86" s="64">
        <v>183837.28400000001</v>
      </c>
      <c r="X86" s="64">
        <v>172897.65591</v>
      </c>
      <c r="Y86" s="56">
        <v>1.0632722753378132</v>
      </c>
      <c r="Z86" s="68"/>
      <c r="AA86" s="57">
        <v>0.45760447999999998</v>
      </c>
      <c r="AB86" s="23">
        <v>5.3313143300970867E-2</v>
      </c>
      <c r="AC86" s="23" t="s">
        <v>154</v>
      </c>
      <c r="AD86" s="65">
        <v>44286</v>
      </c>
    </row>
    <row r="87" spans="1:30" s="5" customFormat="1" ht="15" customHeight="1" x14ac:dyDescent="0.35">
      <c r="A87" s="18"/>
      <c r="B87" s="20" t="s">
        <v>77</v>
      </c>
      <c r="C87" s="19" t="s">
        <v>271</v>
      </c>
      <c r="D87" s="19" t="s">
        <v>227</v>
      </c>
      <c r="E87" s="19" t="s">
        <v>197</v>
      </c>
      <c r="F87" s="19" t="s">
        <v>267</v>
      </c>
      <c r="G87" s="19" t="s">
        <v>267</v>
      </c>
      <c r="H87" s="21">
        <v>2.5000000000000001E-3</v>
      </c>
      <c r="I87" s="68"/>
      <c r="J87" s="22">
        <v>59.29</v>
      </c>
      <c r="K87" s="68"/>
      <c r="L87" s="23">
        <v>2.7059022486E-3</v>
      </c>
      <c r="M87" s="23">
        <v>-0.10635404583999999</v>
      </c>
      <c r="N87" s="23">
        <v>-8.9377488961000007E-2</v>
      </c>
      <c r="O87" s="23">
        <v>2.6243034756000001E-2</v>
      </c>
      <c r="P87" s="61"/>
      <c r="Q87" s="21">
        <v>1.6883336147000001E-3</v>
      </c>
      <c r="R87" s="21">
        <v>3.1596638654999995E-2</v>
      </c>
      <c r="S87" s="61"/>
      <c r="T87" s="64">
        <v>313.72569066</v>
      </c>
      <c r="U87" s="66">
        <v>1.8799999999999999E-3</v>
      </c>
      <c r="V87" s="68"/>
      <c r="W87" s="64">
        <v>168976.5</v>
      </c>
      <c r="X87" s="64">
        <v>268691.46902000002</v>
      </c>
      <c r="Y87" s="56">
        <v>0.62888673249027582</v>
      </c>
      <c r="Z87" s="68"/>
      <c r="AA87" s="57">
        <v>0.1</v>
      </c>
      <c r="AB87" s="23">
        <v>2.0239500758981281E-2</v>
      </c>
      <c r="AC87" s="23" t="s">
        <v>154</v>
      </c>
      <c r="AD87" s="65">
        <v>44286</v>
      </c>
    </row>
    <row r="88" spans="1:30" s="5" customFormat="1" ht="15" customHeight="1" x14ac:dyDescent="0.35">
      <c r="A88" s="18"/>
      <c r="B88" s="20" t="s">
        <v>182</v>
      </c>
      <c r="C88" s="19" t="s">
        <v>363</v>
      </c>
      <c r="D88" s="19" t="s">
        <v>227</v>
      </c>
      <c r="E88" s="19" t="s">
        <v>216</v>
      </c>
      <c r="F88" s="19" t="s">
        <v>225</v>
      </c>
      <c r="G88" s="19" t="s">
        <v>225</v>
      </c>
      <c r="H88" s="21">
        <v>6.0000000000000001E-3</v>
      </c>
      <c r="I88" s="68"/>
      <c r="J88" s="22">
        <v>93</v>
      </c>
      <c r="K88" s="68"/>
      <c r="L88" s="23">
        <v>0.14606547602</v>
      </c>
      <c r="M88" s="23">
        <v>-6.4725021554000006E-2</v>
      </c>
      <c r="N88" s="23">
        <v>-6.9709630522999999E-2</v>
      </c>
      <c r="O88" s="23">
        <v>7.7205443045000002E-2</v>
      </c>
      <c r="P88" s="61"/>
      <c r="Q88" s="21">
        <v>1.1244106682999999E-2</v>
      </c>
      <c r="R88" s="21">
        <v>0.10854312802</v>
      </c>
      <c r="S88" s="61"/>
      <c r="T88" s="64">
        <v>110.47576491</v>
      </c>
      <c r="U88" s="66" t="s">
        <v>412</v>
      </c>
      <c r="V88" s="68"/>
      <c r="W88" s="64">
        <v>159304.35</v>
      </c>
      <c r="X88" s="64">
        <v>138995.51065000001</v>
      </c>
      <c r="Y88" s="56">
        <v>1.1461114769464678</v>
      </c>
      <c r="Z88" s="68"/>
      <c r="AA88" s="57">
        <v>0.92280383549</v>
      </c>
      <c r="AB88" s="23">
        <v>0.11907146264387097</v>
      </c>
      <c r="AC88" s="23" t="s">
        <v>183</v>
      </c>
      <c r="AD88" s="65">
        <v>44012</v>
      </c>
    </row>
    <row r="89" spans="1:30" s="5" customFormat="1" ht="15" customHeight="1" x14ac:dyDescent="0.35">
      <c r="A89" s="18"/>
      <c r="B89" s="20" t="s">
        <v>61</v>
      </c>
      <c r="C89" s="19" t="s">
        <v>238</v>
      </c>
      <c r="D89" s="19" t="s">
        <v>227</v>
      </c>
      <c r="E89" s="19" t="s">
        <v>213</v>
      </c>
      <c r="F89" s="19" t="s">
        <v>239</v>
      </c>
      <c r="G89" s="19" t="s">
        <v>240</v>
      </c>
      <c r="H89" s="21">
        <v>2.5000000000000001E-3</v>
      </c>
      <c r="I89" s="68"/>
      <c r="J89" s="22">
        <v>61.99</v>
      </c>
      <c r="K89" s="68"/>
      <c r="L89" s="23">
        <v>-4.7480024587E-2</v>
      </c>
      <c r="M89" s="23">
        <v>-8.3462251429999995E-2</v>
      </c>
      <c r="N89" s="23">
        <v>-4.1721346994E-2</v>
      </c>
      <c r="O89" s="23">
        <v>0.21384209343999999</v>
      </c>
      <c r="P89" s="61"/>
      <c r="Q89" s="21">
        <v>6.3635240331000001E-2</v>
      </c>
      <c r="R89" s="21">
        <v>0.17710526316</v>
      </c>
      <c r="S89" s="61"/>
      <c r="T89" s="64">
        <v>514.51620246000004</v>
      </c>
      <c r="U89" s="66">
        <v>1.23E-3</v>
      </c>
      <c r="V89" s="68"/>
      <c r="W89" s="64">
        <v>111458.02</v>
      </c>
      <c r="X89" s="64">
        <v>93346.867450000005</v>
      </c>
      <c r="Y89" s="56">
        <v>1.1940199285176976</v>
      </c>
      <c r="Z89" s="68"/>
      <c r="AA89" s="57">
        <v>5.15</v>
      </c>
      <c r="AB89" s="23">
        <v>0.99693498951443782</v>
      </c>
      <c r="AC89" s="23" t="s">
        <v>154</v>
      </c>
      <c r="AD89" s="65">
        <v>44286</v>
      </c>
    </row>
    <row r="90" spans="1:30" s="5" customFormat="1" ht="15" customHeight="1" x14ac:dyDescent="0.35">
      <c r="A90" s="18"/>
      <c r="B90" s="20" t="s">
        <v>83</v>
      </c>
      <c r="C90" s="19" t="s">
        <v>279</v>
      </c>
      <c r="D90" s="19" t="s">
        <v>193</v>
      </c>
      <c r="E90" s="19" t="s">
        <v>280</v>
      </c>
      <c r="F90" s="19" t="s">
        <v>210</v>
      </c>
      <c r="G90" s="19" t="s">
        <v>281</v>
      </c>
      <c r="H90" s="21">
        <v>5.0000000000000001E-3</v>
      </c>
      <c r="I90" s="68"/>
      <c r="J90" s="22">
        <v>105.7</v>
      </c>
      <c r="K90" s="68"/>
      <c r="L90" s="23">
        <v>-1.2241846557000001E-2</v>
      </c>
      <c r="M90" s="23">
        <v>-0.12180126287</v>
      </c>
      <c r="N90" s="23">
        <v>-0.16389811738999999</v>
      </c>
      <c r="O90" s="23">
        <v>-8.9107204413000005E-2</v>
      </c>
      <c r="P90" s="61"/>
      <c r="Q90" s="21">
        <v>0</v>
      </c>
      <c r="R90" s="21">
        <v>0</v>
      </c>
      <c r="S90" s="61"/>
      <c r="T90" s="64">
        <v>290.29328475</v>
      </c>
      <c r="U90" s="66">
        <v>1.47E-3</v>
      </c>
      <c r="V90" s="68"/>
      <c r="W90" s="64">
        <v>132867.2254</v>
      </c>
      <c r="X90" s="64">
        <v>164514.25891999999</v>
      </c>
      <c r="Y90" s="56">
        <v>0.80763349190668443</v>
      </c>
      <c r="Z90" s="68"/>
      <c r="AA90" s="57">
        <v>0</v>
      </c>
      <c r="AB90" s="23">
        <v>0</v>
      </c>
      <c r="AC90" s="23" t="s">
        <v>156</v>
      </c>
      <c r="AD90" s="65">
        <v>43889</v>
      </c>
    </row>
    <row r="91" spans="1:30" s="5" customFormat="1" ht="15" customHeight="1" x14ac:dyDescent="0.35">
      <c r="A91" s="18"/>
      <c r="B91" s="20" t="s">
        <v>65</v>
      </c>
      <c r="C91" s="19" t="s">
        <v>254</v>
      </c>
      <c r="D91" s="19" t="s">
        <v>227</v>
      </c>
      <c r="E91" s="19" t="s">
        <v>213</v>
      </c>
      <c r="F91" s="19" t="s">
        <v>210</v>
      </c>
      <c r="G91" s="19" t="s">
        <v>214</v>
      </c>
      <c r="H91" s="21">
        <v>2.5999999999999999E-3</v>
      </c>
      <c r="I91" s="68"/>
      <c r="J91" s="22">
        <v>1205</v>
      </c>
      <c r="K91" s="68"/>
      <c r="L91" s="23">
        <v>-1.2376034750999999E-2</v>
      </c>
      <c r="M91" s="23">
        <v>-0.12933526010999999</v>
      </c>
      <c r="N91" s="23">
        <v>-0.19666666667000002</v>
      </c>
      <c r="O91" s="23">
        <v>-0.57851932364000003</v>
      </c>
      <c r="P91" s="61"/>
      <c r="Q91" s="21">
        <v>0</v>
      </c>
      <c r="R91" s="21">
        <v>5.9659231042999999E-2</v>
      </c>
      <c r="S91" s="61"/>
      <c r="T91" s="64">
        <v>90.279410163999998</v>
      </c>
      <c r="U91" s="66" t="s">
        <v>412</v>
      </c>
      <c r="V91" s="68"/>
      <c r="W91" s="64">
        <v>126284</v>
      </c>
      <c r="X91" s="64">
        <v>366285.77703</v>
      </c>
      <c r="Y91" s="56">
        <v>0.34476905170592231</v>
      </c>
      <c r="Z91" s="68"/>
      <c r="AA91" s="57">
        <v>0</v>
      </c>
      <c r="AB91" s="23">
        <v>0</v>
      </c>
      <c r="AC91" s="23" t="s">
        <v>154</v>
      </c>
      <c r="AD91" s="65">
        <v>44134</v>
      </c>
    </row>
    <row r="92" spans="1:30" s="5" customFormat="1" ht="15" customHeight="1" x14ac:dyDescent="0.35">
      <c r="A92" s="18"/>
      <c r="B92" s="20" t="s">
        <v>88</v>
      </c>
      <c r="C92" s="19" t="s">
        <v>289</v>
      </c>
      <c r="D92" s="19" t="s">
        <v>227</v>
      </c>
      <c r="E92" s="19" t="s">
        <v>216</v>
      </c>
      <c r="F92" s="19" t="s">
        <v>229</v>
      </c>
      <c r="G92" s="19" t="s">
        <v>245</v>
      </c>
      <c r="H92" s="21">
        <v>1.7000000000000001E-3</v>
      </c>
      <c r="I92" s="68"/>
      <c r="J92" s="22">
        <v>72</v>
      </c>
      <c r="K92" s="68"/>
      <c r="L92" s="23">
        <v>0.20220404074000001</v>
      </c>
      <c r="M92" s="23">
        <v>-2.6006142806999998E-2</v>
      </c>
      <c r="N92" s="23">
        <v>-9.0295225115999994E-2</v>
      </c>
      <c r="O92" s="23">
        <v>0.22867814231</v>
      </c>
      <c r="P92" s="61"/>
      <c r="Q92" s="21">
        <v>0</v>
      </c>
      <c r="R92" s="21">
        <v>0.27266216216</v>
      </c>
      <c r="S92" s="61"/>
      <c r="T92" s="64">
        <v>135.78157148</v>
      </c>
      <c r="U92" s="66" t="s">
        <v>412</v>
      </c>
      <c r="V92" s="68"/>
      <c r="W92" s="64">
        <v>133328.592</v>
      </c>
      <c r="X92" s="64">
        <v>131289.45918999999</v>
      </c>
      <c r="Y92" s="56">
        <v>1.0155315805440939</v>
      </c>
      <c r="Z92" s="68"/>
      <c r="AA92" s="57">
        <v>0</v>
      </c>
      <c r="AB92" s="23">
        <v>0</v>
      </c>
      <c r="AC92" s="23" t="s">
        <v>154</v>
      </c>
      <c r="AD92" s="65">
        <v>44253</v>
      </c>
    </row>
    <row r="93" spans="1:30" s="5" customFormat="1" ht="15" customHeight="1" x14ac:dyDescent="0.35">
      <c r="A93" s="18"/>
      <c r="B93" s="20" t="s">
        <v>70</v>
      </c>
      <c r="C93" s="19" t="s">
        <v>260</v>
      </c>
      <c r="D93" s="19" t="s">
        <v>227</v>
      </c>
      <c r="E93" s="19" t="s">
        <v>213</v>
      </c>
      <c r="F93" s="19" t="s">
        <v>222</v>
      </c>
      <c r="G93" s="19" t="s">
        <v>222</v>
      </c>
      <c r="H93" s="21">
        <v>2.5000000000000001E-3</v>
      </c>
      <c r="I93" s="68"/>
      <c r="J93" s="22">
        <v>140.26</v>
      </c>
      <c r="K93" s="68"/>
      <c r="L93" s="23">
        <v>-2.1367235167000002E-3</v>
      </c>
      <c r="M93" s="23">
        <v>-3.3648494425000001E-2</v>
      </c>
      <c r="N93" s="23">
        <v>-3.4513581420000002E-2</v>
      </c>
      <c r="O93" s="23">
        <v>3.6034721954000003E-2</v>
      </c>
      <c r="P93" s="61"/>
      <c r="Q93" s="21">
        <v>4.5322569222999995E-3</v>
      </c>
      <c r="R93" s="21">
        <v>5.3222074187999999E-2</v>
      </c>
      <c r="S93" s="61"/>
      <c r="T93" s="64">
        <v>90.578241802999997</v>
      </c>
      <c r="U93" s="66" t="s">
        <v>412</v>
      </c>
      <c r="V93" s="68"/>
      <c r="W93" s="64">
        <v>127776.86</v>
      </c>
      <c r="X93" s="64">
        <v>146209.31159999999</v>
      </c>
      <c r="Y93" s="56">
        <v>0.8739310691070924</v>
      </c>
      <c r="Z93" s="68"/>
      <c r="AA93" s="57">
        <v>0.64</v>
      </c>
      <c r="AB93" s="23">
        <v>5.475545415656638E-2</v>
      </c>
      <c r="AC93" s="23" t="s">
        <v>155</v>
      </c>
      <c r="AD93" s="65">
        <v>44293</v>
      </c>
    </row>
    <row r="94" spans="1:30" s="5" customFormat="1" ht="15" customHeight="1" x14ac:dyDescent="0.35">
      <c r="A94" s="18"/>
      <c r="B94" s="20" t="s">
        <v>92</v>
      </c>
      <c r="C94" s="19" t="s">
        <v>294</v>
      </c>
      <c r="D94" s="19" t="s">
        <v>227</v>
      </c>
      <c r="E94" s="19" t="s">
        <v>293</v>
      </c>
      <c r="F94" s="19" t="s">
        <v>210</v>
      </c>
      <c r="G94" s="19" t="s">
        <v>214</v>
      </c>
      <c r="H94" s="21">
        <v>3.0000000000000001E-3</v>
      </c>
      <c r="I94" s="68"/>
      <c r="J94" s="22">
        <v>161.24</v>
      </c>
      <c r="K94" s="68"/>
      <c r="L94" s="23">
        <v>-9.239129460199999E-2</v>
      </c>
      <c r="M94" s="23">
        <v>-0.13412693931</v>
      </c>
      <c r="N94" s="23">
        <v>-0.14936552036</v>
      </c>
      <c r="O94" s="23">
        <v>-0.13816124269999999</v>
      </c>
      <c r="P94" s="61"/>
      <c r="Q94" s="21">
        <v>6.2395908892999997E-3</v>
      </c>
      <c r="R94" s="21">
        <v>7.4785750471999993E-2</v>
      </c>
      <c r="S94" s="61"/>
      <c r="T94" s="64">
        <v>139.38265525</v>
      </c>
      <c r="U94" s="66" t="s">
        <v>412</v>
      </c>
      <c r="V94" s="68"/>
      <c r="W94" s="64">
        <v>103543.16832</v>
      </c>
      <c r="X94" s="64">
        <v>137332.02893</v>
      </c>
      <c r="Y94" s="56">
        <v>0.7539622703220773</v>
      </c>
      <c r="Z94" s="68"/>
      <c r="AA94" s="57">
        <v>1.1156388509999999</v>
      </c>
      <c r="AB94" s="23">
        <v>8.3029435698337872E-2</v>
      </c>
      <c r="AC94" s="23" t="s">
        <v>154</v>
      </c>
      <c r="AD94" s="65">
        <v>44294</v>
      </c>
    </row>
    <row r="95" spans="1:30" s="5" customFormat="1" ht="15" customHeight="1" x14ac:dyDescent="0.35">
      <c r="A95" s="18"/>
      <c r="B95" s="20" t="s">
        <v>68</v>
      </c>
      <c r="C95" s="19" t="s">
        <v>257</v>
      </c>
      <c r="D95" s="19" t="s">
        <v>227</v>
      </c>
      <c r="E95" s="19" t="s">
        <v>213</v>
      </c>
      <c r="F95" s="19" t="s">
        <v>258</v>
      </c>
      <c r="G95" s="19" t="s">
        <v>214</v>
      </c>
      <c r="H95" s="21">
        <v>1.3999999999999999E-2</v>
      </c>
      <c r="I95" s="68"/>
      <c r="J95" s="22">
        <v>1167</v>
      </c>
      <c r="K95" s="68"/>
      <c r="L95" s="23">
        <v>7.6548403166999998E-2</v>
      </c>
      <c r="M95" s="23">
        <v>-0.11456752655000001</v>
      </c>
      <c r="N95" s="23">
        <v>-0.13424730703999999</v>
      </c>
      <c r="O95" s="23">
        <v>-0.1023076923</v>
      </c>
      <c r="P95" s="61"/>
      <c r="Q95" s="21">
        <v>0</v>
      </c>
      <c r="R95" s="21">
        <v>0</v>
      </c>
      <c r="S95" s="61"/>
      <c r="T95" s="64">
        <v>129.15391589999999</v>
      </c>
      <c r="U95" s="66" t="s">
        <v>412</v>
      </c>
      <c r="V95" s="68"/>
      <c r="W95" s="64">
        <v>129743.55899999999</v>
      </c>
      <c r="X95" s="64">
        <v>229388.40252999999</v>
      </c>
      <c r="Y95" s="56">
        <v>0.56560644552652051</v>
      </c>
      <c r="Z95" s="68"/>
      <c r="AA95" s="57">
        <v>0</v>
      </c>
      <c r="AB95" s="23">
        <v>0</v>
      </c>
      <c r="AC95" s="23" t="s">
        <v>154</v>
      </c>
      <c r="AD95" s="65">
        <v>42825</v>
      </c>
    </row>
    <row r="96" spans="1:30" s="5" customFormat="1" ht="15" customHeight="1" x14ac:dyDescent="0.35">
      <c r="A96" s="18"/>
      <c r="B96" s="20" t="s">
        <v>60</v>
      </c>
      <c r="C96" s="19" t="s">
        <v>236</v>
      </c>
      <c r="D96" s="19" t="s">
        <v>227</v>
      </c>
      <c r="E96" s="19" t="s">
        <v>213</v>
      </c>
      <c r="F96" s="19" t="s">
        <v>210</v>
      </c>
      <c r="G96" s="19" t="s">
        <v>237</v>
      </c>
      <c r="H96" s="21">
        <v>1.2E-2</v>
      </c>
      <c r="I96" s="68"/>
      <c r="J96" s="22">
        <v>70.989999999999995</v>
      </c>
      <c r="K96" s="68"/>
      <c r="L96" s="23">
        <v>-6.3047247095000007E-3</v>
      </c>
      <c r="M96" s="23">
        <v>2.8920352851999998E-2</v>
      </c>
      <c r="N96" s="23">
        <v>5.3675027494999999E-2</v>
      </c>
      <c r="O96" s="23">
        <v>-4.1715856878000003E-3</v>
      </c>
      <c r="P96" s="61"/>
      <c r="Q96" s="21">
        <v>6.3120310153E-3</v>
      </c>
      <c r="R96" s="21">
        <v>7.5244342370000009E-2</v>
      </c>
      <c r="S96" s="61"/>
      <c r="T96" s="64">
        <v>107.56997852000001</v>
      </c>
      <c r="U96" s="66" t="s">
        <v>412</v>
      </c>
      <c r="V96" s="68"/>
      <c r="W96" s="64">
        <v>128896.25904</v>
      </c>
      <c r="X96" s="64">
        <v>157364.58840000001</v>
      </c>
      <c r="Y96" s="56">
        <v>0.81909316670636678</v>
      </c>
      <c r="Z96" s="68"/>
      <c r="AA96" s="57">
        <v>0.45383502999999997</v>
      </c>
      <c r="AB96" s="23">
        <v>7.6715317086913648E-2</v>
      </c>
      <c r="AC96" s="23" t="s">
        <v>154</v>
      </c>
      <c r="AD96" s="65">
        <v>44294</v>
      </c>
    </row>
    <row r="97" spans="1:30" s="5" customFormat="1" ht="15" customHeight="1" x14ac:dyDescent="0.35">
      <c r="A97" s="18"/>
      <c r="B97" s="20" t="s">
        <v>82</v>
      </c>
      <c r="C97" s="19" t="s">
        <v>278</v>
      </c>
      <c r="D97" s="19" t="s">
        <v>227</v>
      </c>
      <c r="E97" s="19" t="s">
        <v>216</v>
      </c>
      <c r="F97" s="19" t="s">
        <v>222</v>
      </c>
      <c r="G97" s="19" t="s">
        <v>222</v>
      </c>
      <c r="H97" s="21">
        <v>2.7000000000000001E-3</v>
      </c>
      <c r="I97" s="68"/>
      <c r="J97" s="22">
        <v>28.24</v>
      </c>
      <c r="K97" s="68"/>
      <c r="L97" s="23">
        <v>-3.4529914530000004E-2</v>
      </c>
      <c r="M97" s="23">
        <v>-0.25051239785000001</v>
      </c>
      <c r="N97" s="23">
        <v>-0.38449447190999997</v>
      </c>
      <c r="O97" s="23">
        <v>-0.35432916579999996</v>
      </c>
      <c r="P97" s="61"/>
      <c r="Q97" s="21">
        <v>1.7064846416000002E-3</v>
      </c>
      <c r="R97" s="21">
        <v>7.1565495207999999E-2</v>
      </c>
      <c r="S97" s="61"/>
      <c r="T97" s="64">
        <v>21.542165409999999</v>
      </c>
      <c r="U97" s="66" t="s">
        <v>412</v>
      </c>
      <c r="V97" s="68"/>
      <c r="W97" s="64">
        <v>73262.438959999999</v>
      </c>
      <c r="X97" s="64">
        <v>125469.66532</v>
      </c>
      <c r="Y97" s="56">
        <v>0.58390559003365639</v>
      </c>
      <c r="Z97" s="68"/>
      <c r="AA97" s="57">
        <v>0.05</v>
      </c>
      <c r="AB97" s="23">
        <v>2.1246458923512752E-2</v>
      </c>
      <c r="AC97" s="23" t="s">
        <v>165</v>
      </c>
      <c r="AD97" s="65">
        <v>44286</v>
      </c>
    </row>
    <row r="98" spans="1:30" s="5" customFormat="1" ht="15" customHeight="1" x14ac:dyDescent="0.35">
      <c r="A98" s="18"/>
      <c r="B98" s="20" t="s">
        <v>57</v>
      </c>
      <c r="C98" s="19" t="s">
        <v>232</v>
      </c>
      <c r="D98" s="19" t="s">
        <v>227</v>
      </c>
      <c r="E98" s="19" t="s">
        <v>213</v>
      </c>
      <c r="F98" s="19" t="s">
        <v>222</v>
      </c>
      <c r="G98" s="19" t="s">
        <v>208</v>
      </c>
      <c r="H98" s="21">
        <v>8.0000000000000002E-3</v>
      </c>
      <c r="I98" s="68"/>
      <c r="J98" s="22">
        <v>42.9</v>
      </c>
      <c r="K98" s="68"/>
      <c r="L98" s="23">
        <v>7.1161048690999998E-2</v>
      </c>
      <c r="M98" s="23">
        <v>-0.24471488069</v>
      </c>
      <c r="N98" s="23">
        <v>-9.6263892979999988E-2</v>
      </c>
      <c r="O98" s="23">
        <v>-9.4707657983000001E-2</v>
      </c>
      <c r="P98" s="61"/>
      <c r="Q98" s="21">
        <v>9.3989611674999991E-3</v>
      </c>
      <c r="R98" s="21">
        <v>0.17374449339</v>
      </c>
      <c r="S98" s="61"/>
      <c r="T98" s="64">
        <v>683.19276213000001</v>
      </c>
      <c r="U98" s="66">
        <v>1.14E-3</v>
      </c>
      <c r="V98" s="68"/>
      <c r="W98" s="64">
        <v>103585.053</v>
      </c>
      <c r="X98" s="64">
        <v>175883.71997999999</v>
      </c>
      <c r="Y98" s="56">
        <v>0.58894053987360973</v>
      </c>
      <c r="Z98" s="68"/>
      <c r="AA98" s="57">
        <v>0.38</v>
      </c>
      <c r="AB98" s="23">
        <v>0.10629370629370631</v>
      </c>
      <c r="AC98" s="23" t="s">
        <v>154</v>
      </c>
      <c r="AD98" s="65">
        <v>44286</v>
      </c>
    </row>
    <row r="99" spans="1:30" s="5" customFormat="1" ht="15" customHeight="1" x14ac:dyDescent="0.35">
      <c r="A99" s="18"/>
      <c r="B99" s="20" t="s">
        <v>94</v>
      </c>
      <c r="C99" s="19" t="s">
        <v>297</v>
      </c>
      <c r="D99" s="19" t="s">
        <v>193</v>
      </c>
      <c r="E99" s="19" t="s">
        <v>298</v>
      </c>
      <c r="F99" s="19" t="s">
        <v>225</v>
      </c>
      <c r="G99" s="19" t="s">
        <v>222</v>
      </c>
      <c r="H99" s="21">
        <v>6.0000000000000001E-3</v>
      </c>
      <c r="I99" s="68"/>
      <c r="J99" s="22">
        <v>97.2</v>
      </c>
      <c r="K99" s="68"/>
      <c r="L99" s="23">
        <v>2.3051045051000002E-2</v>
      </c>
      <c r="M99" s="23">
        <v>3.9485540647000002E-2</v>
      </c>
      <c r="N99" s="23">
        <v>6.2898033098000003E-2</v>
      </c>
      <c r="O99" s="23">
        <v>0.20524171186000001</v>
      </c>
      <c r="P99" s="61"/>
      <c r="Q99" s="21">
        <v>9.9180733630999992E-3</v>
      </c>
      <c r="R99" s="21">
        <v>7.0718399693000006E-2</v>
      </c>
      <c r="S99" s="61"/>
      <c r="T99" s="64">
        <v>76.781241147000003</v>
      </c>
      <c r="U99" s="66" t="s">
        <v>412</v>
      </c>
      <c r="V99" s="68"/>
      <c r="W99" s="64">
        <v>121904.74081</v>
      </c>
      <c r="X99" s="64">
        <v>126547.95144</v>
      </c>
      <c r="Y99" s="56">
        <v>0.96330868593948371</v>
      </c>
      <c r="Z99" s="68"/>
      <c r="AA99" s="57">
        <v>0.95163913918999998</v>
      </c>
      <c r="AB99" s="23">
        <v>0.11748631348024691</v>
      </c>
      <c r="AC99" s="23" t="s">
        <v>157</v>
      </c>
      <c r="AD99" s="65">
        <v>44287</v>
      </c>
    </row>
    <row r="100" spans="1:30" s="5" customFormat="1" ht="15" customHeight="1" x14ac:dyDescent="0.35">
      <c r="A100" s="18"/>
      <c r="B100" s="20" t="s">
        <v>95</v>
      </c>
      <c r="C100" s="19" t="s">
        <v>299</v>
      </c>
      <c r="D100" s="19" t="s">
        <v>227</v>
      </c>
      <c r="E100" s="19" t="s">
        <v>298</v>
      </c>
      <c r="F100" s="19" t="s">
        <v>210</v>
      </c>
      <c r="G100" s="19" t="s">
        <v>214</v>
      </c>
      <c r="H100" s="21">
        <v>5.0000000000000001E-3</v>
      </c>
      <c r="I100" s="68"/>
      <c r="J100" s="22">
        <v>99.95</v>
      </c>
      <c r="K100" s="68"/>
      <c r="L100" s="23">
        <v>4.3456734410999995E-2</v>
      </c>
      <c r="M100" s="23">
        <v>-5.4077050936000006E-3</v>
      </c>
      <c r="N100" s="23">
        <v>-1.5401826989E-2</v>
      </c>
      <c r="O100" s="23">
        <v>9.9105137641999991E-2</v>
      </c>
      <c r="P100" s="61"/>
      <c r="Q100" s="21">
        <v>5.6176644115999994E-3</v>
      </c>
      <c r="R100" s="21">
        <v>7.1236816361000002E-2</v>
      </c>
      <c r="S100" s="61"/>
      <c r="T100" s="64">
        <v>114.4707059</v>
      </c>
      <c r="U100" s="66" t="s">
        <v>412</v>
      </c>
      <c r="V100" s="68"/>
      <c r="W100" s="64">
        <v>112509.21725</v>
      </c>
      <c r="X100" s="64">
        <v>132901.77312</v>
      </c>
      <c r="Y100" s="56">
        <v>0.84655918885606518</v>
      </c>
      <c r="Z100" s="68"/>
      <c r="AA100" s="57">
        <v>0.54106386946999996</v>
      </c>
      <c r="AB100" s="23">
        <v>6.4960144408604301E-2</v>
      </c>
      <c r="AC100" s="23" t="s">
        <v>154</v>
      </c>
      <c r="AD100" s="65">
        <v>44294</v>
      </c>
    </row>
    <row r="101" spans="1:30" s="5" customFormat="1" ht="15" customHeight="1" x14ac:dyDescent="0.35">
      <c r="A101" s="18"/>
      <c r="B101" s="20" t="s">
        <v>56</v>
      </c>
      <c r="C101" s="19" t="s">
        <v>230</v>
      </c>
      <c r="D101" s="19" t="s">
        <v>227</v>
      </c>
      <c r="E101" s="19" t="s">
        <v>213</v>
      </c>
      <c r="F101" s="19" t="s">
        <v>210</v>
      </c>
      <c r="G101" s="19" t="s">
        <v>231</v>
      </c>
      <c r="H101" s="21">
        <v>2E-3</v>
      </c>
      <c r="I101" s="68"/>
      <c r="J101" s="22">
        <v>25.97</v>
      </c>
      <c r="K101" s="68"/>
      <c r="L101" s="23">
        <v>-3.5715547799999997E-2</v>
      </c>
      <c r="M101" s="23">
        <v>-0.12952491531999999</v>
      </c>
      <c r="N101" s="23">
        <v>-0.14044118319000001</v>
      </c>
      <c r="O101" s="23">
        <v>-0.20335684347000002</v>
      </c>
      <c r="P101" s="61"/>
      <c r="Q101" s="21">
        <v>5.4028056868999997E-3</v>
      </c>
      <c r="R101" s="21">
        <v>5.0158316213000001E-2</v>
      </c>
      <c r="S101" s="61"/>
      <c r="T101" s="64">
        <v>98.609757540999993</v>
      </c>
      <c r="U101" s="66" t="s">
        <v>412</v>
      </c>
      <c r="V101" s="68"/>
      <c r="W101" s="64">
        <v>98999.068350000001</v>
      </c>
      <c r="X101" s="64">
        <v>300073.03568999999</v>
      </c>
      <c r="Y101" s="56">
        <v>0.32991657555087406</v>
      </c>
      <c r="Z101" s="68"/>
      <c r="AA101" s="57">
        <v>0.14630797800000001</v>
      </c>
      <c r="AB101" s="23">
        <v>6.7604764574509049E-2</v>
      </c>
      <c r="AC101" s="23" t="s">
        <v>154</v>
      </c>
      <c r="AD101" s="65">
        <v>44309</v>
      </c>
    </row>
    <row r="102" spans="1:30" s="5" customFormat="1" ht="15" customHeight="1" x14ac:dyDescent="0.35">
      <c r="A102" s="18"/>
      <c r="B102" s="20" t="s">
        <v>62</v>
      </c>
      <c r="C102" s="19" t="s">
        <v>241</v>
      </c>
      <c r="D102" s="19" t="s">
        <v>227</v>
      </c>
      <c r="E102" s="19" t="s">
        <v>213</v>
      </c>
      <c r="F102" s="19" t="s">
        <v>220</v>
      </c>
      <c r="G102" s="19" t="s">
        <v>220</v>
      </c>
      <c r="H102" s="21">
        <v>3.0000000000000001E-3</v>
      </c>
      <c r="I102" s="68"/>
      <c r="J102" s="22">
        <v>75</v>
      </c>
      <c r="K102" s="68"/>
      <c r="L102" s="23">
        <v>-2.5214452821000002E-2</v>
      </c>
      <c r="M102" s="23">
        <v>5.5067509394999999E-2</v>
      </c>
      <c r="N102" s="23">
        <v>3.6903814979999998E-2</v>
      </c>
      <c r="O102" s="23">
        <v>9.1685422899999994E-2</v>
      </c>
      <c r="P102" s="61"/>
      <c r="Q102" s="21">
        <v>6.3282965259000004E-3</v>
      </c>
      <c r="R102" s="21">
        <v>8.0139841333999998E-2</v>
      </c>
      <c r="S102" s="61"/>
      <c r="T102" s="64">
        <v>94.549261802999993</v>
      </c>
      <c r="U102" s="66" t="s">
        <v>412</v>
      </c>
      <c r="V102" s="68"/>
      <c r="W102" s="64">
        <v>106125</v>
      </c>
      <c r="X102" s="64">
        <v>128454.37613999999</v>
      </c>
      <c r="Y102" s="56">
        <v>0.82616881720196411</v>
      </c>
      <c r="Z102" s="68"/>
      <c r="AA102" s="57">
        <v>0.49</v>
      </c>
      <c r="AB102" s="23">
        <v>7.8399999999999997E-2</v>
      </c>
      <c r="AC102" s="23" t="s">
        <v>154</v>
      </c>
      <c r="AD102" s="65">
        <v>44286</v>
      </c>
    </row>
    <row r="103" spans="1:30" s="5" customFormat="1" ht="15" customHeight="1" x14ac:dyDescent="0.35">
      <c r="A103" s="18"/>
      <c r="B103" s="20" t="s">
        <v>67</v>
      </c>
      <c r="C103" s="19" t="s">
        <v>256</v>
      </c>
      <c r="D103" s="19" t="s">
        <v>227</v>
      </c>
      <c r="E103" s="19" t="s">
        <v>213</v>
      </c>
      <c r="F103" s="19" t="s">
        <v>222</v>
      </c>
      <c r="G103" s="19" t="s">
        <v>222</v>
      </c>
      <c r="H103" s="21">
        <v>3.0000000000000001E-3</v>
      </c>
      <c r="I103" s="68"/>
      <c r="J103" s="22">
        <v>877.81</v>
      </c>
      <c r="K103" s="68"/>
      <c r="L103" s="23">
        <v>0.12064283663</v>
      </c>
      <c r="M103" s="23">
        <v>-4.8040718203000002E-2</v>
      </c>
      <c r="N103" s="23">
        <v>-9.7678161944999994E-2</v>
      </c>
      <c r="O103" s="23">
        <v>-0.16322333960000002</v>
      </c>
      <c r="P103" s="61"/>
      <c r="Q103" s="21">
        <v>9.0449082858999989E-3</v>
      </c>
      <c r="R103" s="21">
        <v>8.3245844269999994E-2</v>
      </c>
      <c r="S103" s="61"/>
      <c r="T103" s="64">
        <v>134.33528770999999</v>
      </c>
      <c r="U103" s="66" t="s">
        <v>412</v>
      </c>
      <c r="V103" s="68"/>
      <c r="W103" s="64">
        <v>89241.675839999996</v>
      </c>
      <c r="X103" s="64">
        <v>115903.50684</v>
      </c>
      <c r="Y103" s="56">
        <v>0.76996527778227142</v>
      </c>
      <c r="Z103" s="68"/>
      <c r="AA103" s="57">
        <v>7.15</v>
      </c>
      <c r="AB103" s="23">
        <v>9.7743247399779021E-2</v>
      </c>
      <c r="AC103" s="23" t="s">
        <v>155</v>
      </c>
      <c r="AD103" s="65">
        <v>44293</v>
      </c>
    </row>
    <row r="104" spans="1:30" s="5" customFormat="1" ht="15" customHeight="1" x14ac:dyDescent="0.35">
      <c r="A104" s="18"/>
      <c r="B104" s="20" t="s">
        <v>97</v>
      </c>
      <c r="C104" s="19" t="s">
        <v>302</v>
      </c>
      <c r="D104" s="19" t="s">
        <v>227</v>
      </c>
      <c r="E104" s="19" t="s">
        <v>301</v>
      </c>
      <c r="F104" s="19" t="s">
        <v>210</v>
      </c>
      <c r="G104" s="19" t="s">
        <v>214</v>
      </c>
      <c r="H104" s="21">
        <v>0.02</v>
      </c>
      <c r="I104" s="68"/>
      <c r="J104" s="22">
        <v>445</v>
      </c>
      <c r="K104" s="68"/>
      <c r="L104" s="23">
        <v>-6.3602284263999997E-2</v>
      </c>
      <c r="M104" s="23">
        <v>-6.6454484408000003E-2</v>
      </c>
      <c r="N104" s="23">
        <v>-4.8943767298000006E-2</v>
      </c>
      <c r="O104" s="23">
        <v>0.20080290766</v>
      </c>
      <c r="P104" s="61"/>
      <c r="Q104" s="21">
        <v>6.1821925570000004E-3</v>
      </c>
      <c r="R104" s="21">
        <v>8.4997562250000006E-2</v>
      </c>
      <c r="S104" s="61"/>
      <c r="T104" s="64">
        <v>56.836259179999999</v>
      </c>
      <c r="U104" s="66" t="s">
        <v>412</v>
      </c>
      <c r="V104" s="68"/>
      <c r="W104" s="64">
        <v>89000</v>
      </c>
      <c r="X104" s="64">
        <v>60625.329850000002</v>
      </c>
      <c r="Y104" s="56">
        <v>1.4680332498017741</v>
      </c>
      <c r="Z104" s="68"/>
      <c r="AA104" s="57">
        <v>2.9569426999999999</v>
      </c>
      <c r="AB104" s="23">
        <v>7.9737780674157308E-2</v>
      </c>
      <c r="AC104" s="23" t="s">
        <v>164</v>
      </c>
      <c r="AD104" s="65">
        <v>44299</v>
      </c>
    </row>
    <row r="105" spans="1:30" s="5" customFormat="1" ht="15" customHeight="1" x14ac:dyDescent="0.35">
      <c r="A105" s="18"/>
      <c r="B105" s="20" t="s">
        <v>79</v>
      </c>
      <c r="C105" s="19" t="s">
        <v>274</v>
      </c>
      <c r="D105" s="19" t="s">
        <v>227</v>
      </c>
      <c r="E105" s="19" t="s">
        <v>197</v>
      </c>
      <c r="F105" s="19" t="s">
        <v>210</v>
      </c>
      <c r="G105" s="19" t="s">
        <v>0</v>
      </c>
      <c r="H105" s="21">
        <v>7.4644805801792414E-3</v>
      </c>
      <c r="I105" s="68"/>
      <c r="J105" s="22">
        <v>1310</v>
      </c>
      <c r="K105" s="68"/>
      <c r="L105" s="23">
        <v>2.5282487125999998E-2</v>
      </c>
      <c r="M105" s="23">
        <v>1.7459306086E-2</v>
      </c>
      <c r="N105" s="23">
        <v>1.8808100519999999E-2</v>
      </c>
      <c r="O105" s="23">
        <v>-9.0876157574000006E-3</v>
      </c>
      <c r="P105" s="61"/>
      <c r="Q105" s="21">
        <v>4.4002122554000003E-3</v>
      </c>
      <c r="R105" s="21">
        <v>4.5409417065999998E-2</v>
      </c>
      <c r="S105" s="61"/>
      <c r="T105" s="64">
        <v>41.596754261999997</v>
      </c>
      <c r="U105" s="66" t="s">
        <v>412</v>
      </c>
      <c r="V105" s="68"/>
      <c r="W105" s="64">
        <v>85453.92</v>
      </c>
      <c r="X105" s="64">
        <v>108310.10143</v>
      </c>
      <c r="Y105" s="56">
        <v>0.78897460967874933</v>
      </c>
      <c r="Z105" s="68"/>
      <c r="AA105" s="57">
        <v>5.6466603810000002</v>
      </c>
      <c r="AB105" s="23">
        <v>5.1725133261068708E-2</v>
      </c>
      <c r="AC105" s="23" t="s">
        <v>163</v>
      </c>
      <c r="AD105" s="65">
        <v>44306</v>
      </c>
    </row>
    <row r="106" spans="1:30" s="5" customFormat="1" ht="15" customHeight="1" x14ac:dyDescent="0.35">
      <c r="A106" s="18"/>
      <c r="B106" s="20" t="s">
        <v>151</v>
      </c>
      <c r="C106" s="19" t="s">
        <v>276</v>
      </c>
      <c r="D106" s="19" t="s">
        <v>227</v>
      </c>
      <c r="E106" s="19" t="s">
        <v>197</v>
      </c>
      <c r="F106" s="19" t="s">
        <v>210</v>
      </c>
      <c r="G106" s="19" t="s">
        <v>267</v>
      </c>
      <c r="H106" s="21">
        <v>5.5000000000000005E-3</v>
      </c>
      <c r="I106" s="68"/>
      <c r="J106" s="22" t="e">
        <v>#N/A</v>
      </c>
      <c r="K106" s="68"/>
      <c r="L106" s="23" t="s">
        <v>412</v>
      </c>
      <c r="M106" s="23" t="s">
        <v>412</v>
      </c>
      <c r="N106" s="23" t="s">
        <v>412</v>
      </c>
      <c r="O106" s="23" t="s">
        <v>412</v>
      </c>
      <c r="P106" s="61"/>
      <c r="Q106" s="21" t="s">
        <v>412</v>
      </c>
      <c r="R106" s="21" t="s">
        <v>412</v>
      </c>
      <c r="S106" s="61"/>
      <c r="T106" s="64" t="s">
        <v>412</v>
      </c>
      <c r="U106" s="66" t="s">
        <v>412</v>
      </c>
      <c r="V106" s="68"/>
      <c r="W106" s="64" t="s">
        <v>412</v>
      </c>
      <c r="X106" s="64" t="s">
        <v>412</v>
      </c>
      <c r="Y106" s="56" t="s">
        <v>373</v>
      </c>
      <c r="Z106" s="68"/>
      <c r="AA106" s="57" t="s">
        <v>412</v>
      </c>
      <c r="AB106" s="23" t="e">
        <v>#VALUE!</v>
      </c>
      <c r="AC106" s="23" t="s">
        <v>163</v>
      </c>
      <c r="AD106" s="65" t="s">
        <v>412</v>
      </c>
    </row>
    <row r="107" spans="1:30" s="5" customFormat="1" ht="15" customHeight="1" x14ac:dyDescent="0.35">
      <c r="A107" s="18"/>
      <c r="B107" s="20" t="s">
        <v>78</v>
      </c>
      <c r="C107" s="19" t="s">
        <v>272</v>
      </c>
      <c r="D107" s="19" t="s">
        <v>227</v>
      </c>
      <c r="E107" s="19" t="s">
        <v>197</v>
      </c>
      <c r="F107" s="19" t="s">
        <v>273</v>
      </c>
      <c r="G107" s="19" t="s">
        <v>245</v>
      </c>
      <c r="H107" s="21">
        <v>2.3E-3</v>
      </c>
      <c r="I107" s="68"/>
      <c r="J107" s="22">
        <v>39.1</v>
      </c>
      <c r="K107" s="68"/>
      <c r="L107" s="23">
        <v>1.5320695922000001E-2</v>
      </c>
      <c r="M107" s="23">
        <v>-5.3502184153999995E-2</v>
      </c>
      <c r="N107" s="23">
        <v>-2.8986259431000002E-3</v>
      </c>
      <c r="O107" s="23">
        <v>-7.4734674136000004E-2</v>
      </c>
      <c r="P107" s="61"/>
      <c r="Q107" s="21">
        <v>0</v>
      </c>
      <c r="R107" s="21">
        <v>2.6758191976E-2</v>
      </c>
      <c r="S107" s="61"/>
      <c r="T107" s="64">
        <v>31.358269180000001</v>
      </c>
      <c r="U107" s="66" t="s">
        <v>412</v>
      </c>
      <c r="V107" s="68"/>
      <c r="W107" s="64">
        <v>42149.8</v>
      </c>
      <c r="X107" s="64">
        <v>98103.616529999999</v>
      </c>
      <c r="Y107" s="56">
        <v>0.42964573061494254</v>
      </c>
      <c r="Z107" s="68"/>
      <c r="AA107" s="57">
        <v>0</v>
      </c>
      <c r="AB107" s="23">
        <v>0</v>
      </c>
      <c r="AC107" s="23" t="s">
        <v>154</v>
      </c>
      <c r="AD107" s="65">
        <v>44253</v>
      </c>
    </row>
    <row r="108" spans="1:30" s="5" customFormat="1" ht="15" customHeight="1" x14ac:dyDescent="0.35">
      <c r="A108" s="18"/>
      <c r="B108" s="20" t="s">
        <v>90</v>
      </c>
      <c r="C108" s="19" t="s">
        <v>291</v>
      </c>
      <c r="D108" s="19" t="s">
        <v>227</v>
      </c>
      <c r="E108" s="19" t="s">
        <v>285</v>
      </c>
      <c r="F108" s="19" t="s">
        <v>225</v>
      </c>
      <c r="G108" s="19" t="s">
        <v>225</v>
      </c>
      <c r="H108" s="21">
        <v>3.4999999999999996E-3</v>
      </c>
      <c r="I108" s="68"/>
      <c r="J108" s="22">
        <v>299.5</v>
      </c>
      <c r="K108" s="68"/>
      <c r="L108" s="23">
        <v>0.15886427493999999</v>
      </c>
      <c r="M108" s="23">
        <v>0.14772904810000001</v>
      </c>
      <c r="N108" s="23">
        <v>3.8172962430999997E-2</v>
      </c>
      <c r="O108" s="23">
        <v>0.39652485235000001</v>
      </c>
      <c r="P108" s="61"/>
      <c r="Q108" s="21">
        <v>7.6664094061999997E-3</v>
      </c>
      <c r="R108" s="21">
        <v>2.6845937271999999E-2</v>
      </c>
      <c r="S108" s="61"/>
      <c r="T108" s="64">
        <v>100.16841343999999</v>
      </c>
      <c r="U108" s="66" t="s">
        <v>412</v>
      </c>
      <c r="V108" s="68"/>
      <c r="W108" s="64">
        <v>16052.3015</v>
      </c>
      <c r="X108" s="64">
        <v>33983.424559999999</v>
      </c>
      <c r="Y108" s="56">
        <v>0.47235679475617864</v>
      </c>
      <c r="Z108" s="68"/>
      <c r="AA108" s="57">
        <v>2.7292417485999998</v>
      </c>
      <c r="AB108" s="23">
        <v>0.10935192314924874</v>
      </c>
      <c r="AC108" s="23" t="s">
        <v>155</v>
      </c>
      <c r="AD108" s="65">
        <v>44286</v>
      </c>
    </row>
    <row r="109" spans="1:30" s="5" customFormat="1" ht="15" customHeight="1" x14ac:dyDescent="0.35">
      <c r="A109" s="18"/>
      <c r="B109" s="20" t="s">
        <v>73</v>
      </c>
      <c r="C109" s="19" t="s">
        <v>264</v>
      </c>
      <c r="D109" s="19" t="s">
        <v>193</v>
      </c>
      <c r="E109" s="19" t="s">
        <v>213</v>
      </c>
      <c r="F109" s="19" t="s">
        <v>244</v>
      </c>
      <c r="G109" s="19" t="s">
        <v>265</v>
      </c>
      <c r="H109" s="21">
        <v>5.0000000000000001E-3</v>
      </c>
      <c r="I109" s="68"/>
      <c r="J109" s="22">
        <v>6.82</v>
      </c>
      <c r="K109" s="68"/>
      <c r="L109" s="23">
        <v>-1.5873015872999999E-2</v>
      </c>
      <c r="M109" s="23">
        <v>-4.2134831461E-2</v>
      </c>
      <c r="N109" s="23">
        <v>-3.125E-2</v>
      </c>
      <c r="O109" s="23">
        <v>-5.2777777776999997E-2</v>
      </c>
      <c r="P109" s="61"/>
      <c r="Q109" s="21">
        <v>0</v>
      </c>
      <c r="R109" s="21">
        <v>0</v>
      </c>
      <c r="S109" s="61"/>
      <c r="T109" s="64">
        <v>14.779162786000001</v>
      </c>
      <c r="U109" s="66" t="s">
        <v>412</v>
      </c>
      <c r="V109" s="68"/>
      <c r="W109" s="64">
        <v>12225.238740000001</v>
      </c>
      <c r="X109" s="64">
        <v>25443.127929999999</v>
      </c>
      <c r="Y109" s="56">
        <v>0.48049275913065775</v>
      </c>
      <c r="Z109" s="68"/>
      <c r="AA109" s="57">
        <v>0</v>
      </c>
      <c r="AB109" s="23">
        <v>0</v>
      </c>
      <c r="AC109" s="23" t="s">
        <v>154</v>
      </c>
      <c r="AD109" s="65">
        <v>42551</v>
      </c>
    </row>
    <row r="110" spans="1:30" s="5" customFormat="1" ht="15" customHeight="1" x14ac:dyDescent="0.35">
      <c r="A110" s="18"/>
      <c r="B110" s="20" t="s">
        <v>105</v>
      </c>
      <c r="C110" s="19" t="s">
        <v>314</v>
      </c>
      <c r="D110" s="19" t="s">
        <v>193</v>
      </c>
      <c r="E110" s="19" t="s">
        <v>251</v>
      </c>
      <c r="F110" s="19" t="s">
        <v>222</v>
      </c>
      <c r="G110" s="19" t="s">
        <v>222</v>
      </c>
      <c r="H110" s="21">
        <v>7.4999999999999997E-3</v>
      </c>
      <c r="I110" s="68"/>
      <c r="J110" s="22">
        <v>13.04</v>
      </c>
      <c r="K110" s="68"/>
      <c r="L110" s="23">
        <v>-2.9483770265000001E-2</v>
      </c>
      <c r="M110" s="23">
        <v>-0.23021418461999998</v>
      </c>
      <c r="N110" s="23">
        <v>-0.28398564463999998</v>
      </c>
      <c r="O110" s="23">
        <v>-3.5416403212E-2</v>
      </c>
      <c r="P110" s="61"/>
      <c r="Q110" s="21">
        <v>1.7720423477E-3</v>
      </c>
      <c r="R110" s="21">
        <v>4.3516435683000003E-2</v>
      </c>
      <c r="S110" s="61"/>
      <c r="T110" s="64">
        <v>7.5190611475000004</v>
      </c>
      <c r="U110" s="66" t="s">
        <v>412</v>
      </c>
      <c r="V110" s="68"/>
      <c r="W110" s="64">
        <v>6726.3449600000004</v>
      </c>
      <c r="X110" s="64">
        <v>11542.54962</v>
      </c>
      <c r="Y110" s="56">
        <v>0.58274343030287967</v>
      </c>
      <c r="Z110" s="68"/>
      <c r="AA110" s="57">
        <v>2.3851689999999998E-2</v>
      </c>
      <c r="AB110" s="23">
        <v>2.1949407975460123E-2</v>
      </c>
      <c r="AC110" s="23" t="s">
        <v>165</v>
      </c>
      <c r="AD110" s="65">
        <v>44286</v>
      </c>
    </row>
    <row r="111" spans="1:30" s="5" customFormat="1" ht="15" customHeight="1" x14ac:dyDescent="0.35">
      <c r="A111" s="18"/>
      <c r="B111" s="20" t="s">
        <v>184</v>
      </c>
      <c r="C111" s="19" t="s">
        <v>352</v>
      </c>
      <c r="D111" s="19" t="s">
        <v>227</v>
      </c>
      <c r="E111" s="19" t="s">
        <v>293</v>
      </c>
      <c r="F111" s="19" t="s">
        <v>222</v>
      </c>
      <c r="G111" s="19" t="s">
        <v>222</v>
      </c>
      <c r="H111" s="21">
        <v>6.9999999999999993E-3</v>
      </c>
      <c r="I111" s="68"/>
      <c r="J111" s="22">
        <v>142.49</v>
      </c>
      <c r="K111" s="68"/>
      <c r="L111" s="23">
        <v>-9.936075596700001E-3</v>
      </c>
      <c r="M111" s="23">
        <v>-5.8951699581000001E-2</v>
      </c>
      <c r="N111" s="23">
        <v>-4.8050099398999999E-2</v>
      </c>
      <c r="O111" s="23">
        <v>7.5863450056E-3</v>
      </c>
      <c r="P111" s="61"/>
      <c r="Q111" s="21">
        <v>7.1058985857E-3</v>
      </c>
      <c r="R111" s="21">
        <v>7.9084967319999991E-2</v>
      </c>
      <c r="S111" s="61"/>
      <c r="T111" s="64">
        <v>471.37109213000002</v>
      </c>
      <c r="U111" s="66">
        <v>3.3300000000000001E-3</v>
      </c>
      <c r="V111" s="68"/>
      <c r="W111" s="64">
        <v>254669.66969000001</v>
      </c>
      <c r="X111" s="64">
        <v>269145.28200000001</v>
      </c>
      <c r="Y111" s="56">
        <v>0.94621636239568196</v>
      </c>
      <c r="Z111" s="68"/>
      <c r="AA111" s="57">
        <v>1.03</v>
      </c>
      <c r="AB111" s="23">
        <v>8.6742929328373908E-2</v>
      </c>
      <c r="AC111" s="23" t="s">
        <v>154</v>
      </c>
      <c r="AD111" s="65">
        <v>44286</v>
      </c>
    </row>
    <row r="112" spans="1:30" s="5" customFormat="1" ht="15" customHeight="1" x14ac:dyDescent="0.35">
      <c r="A112" s="18"/>
      <c r="B112" s="20" t="s">
        <v>408</v>
      </c>
      <c r="C112" s="19" t="s">
        <v>409</v>
      </c>
      <c r="D112" s="19" t="s">
        <v>193</v>
      </c>
      <c r="E112" s="19" t="s">
        <v>402</v>
      </c>
      <c r="F112" s="19" t="s">
        <v>211</v>
      </c>
      <c r="G112" s="19" t="s">
        <v>410</v>
      </c>
      <c r="H112" s="21">
        <v>1.24E-2</v>
      </c>
      <c r="I112" s="68"/>
      <c r="J112" s="22">
        <v>92.49</v>
      </c>
      <c r="K112" s="68"/>
      <c r="L112" s="23">
        <v>4.2378586471000006E-2</v>
      </c>
      <c r="M112" s="23" t="s">
        <v>412</v>
      </c>
      <c r="N112" s="23" t="s">
        <v>412</v>
      </c>
      <c r="O112" s="23" t="s">
        <v>412</v>
      </c>
      <c r="P112" s="61"/>
      <c r="Q112" s="21">
        <v>7.5474272930999998E-3</v>
      </c>
      <c r="R112" s="21" t="s">
        <v>412</v>
      </c>
      <c r="S112" s="61"/>
      <c r="T112" s="64" t="s">
        <v>0</v>
      </c>
      <c r="U112" s="66" t="s">
        <v>412</v>
      </c>
      <c r="V112" s="68"/>
      <c r="W112" s="64">
        <v>137075.01464000001</v>
      </c>
      <c r="X112" s="64">
        <v>155646.91990000001</v>
      </c>
      <c r="Y112" s="56">
        <v>0.88067926257755647</v>
      </c>
      <c r="Z112" s="68"/>
      <c r="AA112" s="57">
        <v>0.67474000000000001</v>
      </c>
      <c r="AB112" s="23">
        <v>8.7999999999999995E-2</v>
      </c>
      <c r="AC112" s="23" t="s">
        <v>411</v>
      </c>
      <c r="AD112" s="65">
        <v>44294</v>
      </c>
    </row>
    <row r="113" spans="1:30" s="5" customFormat="1" ht="15" customHeight="1" x14ac:dyDescent="0.35">
      <c r="A113" s="18"/>
      <c r="B113" s="20" t="s">
        <v>379</v>
      </c>
      <c r="C113" s="19" t="s">
        <v>393</v>
      </c>
      <c r="D113" s="19" t="s">
        <v>193</v>
      </c>
      <c r="E113" s="19" t="s">
        <v>251</v>
      </c>
      <c r="F113" s="19" t="s">
        <v>211</v>
      </c>
      <c r="G113" s="19" t="s">
        <v>394</v>
      </c>
      <c r="H113" s="21">
        <v>1.1999999999999999E-2</v>
      </c>
      <c r="I113" s="68"/>
      <c r="J113" s="22">
        <v>146.80000000000001</v>
      </c>
      <c r="K113" s="68"/>
      <c r="L113" s="23">
        <v>-2.2117274536000001E-2</v>
      </c>
      <c r="M113" s="23">
        <v>7.7353384918999998E-2</v>
      </c>
      <c r="N113" s="23">
        <v>0.1299510697</v>
      </c>
      <c r="O113" s="23">
        <v>0.81771784834000005</v>
      </c>
      <c r="P113" s="61"/>
      <c r="Q113" s="21">
        <v>1.3144922774000001E-2</v>
      </c>
      <c r="R113" s="21">
        <v>0.19217451524000001</v>
      </c>
      <c r="S113" s="61"/>
      <c r="T113" s="64">
        <v>8407.7805091999999</v>
      </c>
      <c r="U113" s="66">
        <v>1.455E-2</v>
      </c>
      <c r="V113" s="68"/>
      <c r="W113" s="64">
        <v>1050786.0183000001</v>
      </c>
      <c r="X113" s="64">
        <v>827691.42697999999</v>
      </c>
      <c r="Y113" s="56">
        <v>1.269538361819218</v>
      </c>
      <c r="Z113" s="68"/>
      <c r="AA113" s="57">
        <v>2</v>
      </c>
      <c r="AB113" s="23">
        <v>0.16348773841961853</v>
      </c>
      <c r="AC113" s="23" t="s">
        <v>155</v>
      </c>
      <c r="AD113" s="65">
        <v>44294</v>
      </c>
    </row>
    <row r="114" spans="1:30" s="36" customFormat="1" ht="16.5" customHeight="1" x14ac:dyDescent="0.35">
      <c r="A114" s="24"/>
      <c r="B114" s="25"/>
      <c r="C114" s="26"/>
      <c r="D114" s="26"/>
      <c r="E114" s="27"/>
      <c r="F114" s="27"/>
      <c r="G114" s="27"/>
      <c r="H114" s="27"/>
      <c r="I114" s="29"/>
      <c r="J114" s="28"/>
      <c r="K114" s="29"/>
      <c r="L114" s="28"/>
      <c r="M114" s="27"/>
      <c r="N114" s="27"/>
      <c r="O114" s="30"/>
      <c r="P114" s="29"/>
      <c r="Q114" s="32"/>
      <c r="R114" s="27"/>
      <c r="S114" s="29"/>
      <c r="T114" s="35"/>
      <c r="U114" s="35"/>
      <c r="V114" s="29"/>
      <c r="W114" s="35"/>
      <c r="X114" s="35"/>
      <c r="Y114" s="35"/>
      <c r="Z114" s="29"/>
      <c r="AA114" s="33"/>
      <c r="AB114" s="34"/>
      <c r="AC114" s="34"/>
      <c r="AD114" s="31"/>
    </row>
    <row r="115" spans="1:30" s="46" customFormat="1" ht="15" customHeight="1" x14ac:dyDescent="0.45">
      <c r="A115" s="5"/>
      <c r="B115" s="58" t="s">
        <v>130</v>
      </c>
      <c r="C115" s="38"/>
      <c r="D115" s="38"/>
      <c r="E115" s="37"/>
      <c r="F115" s="37"/>
      <c r="G115" s="39"/>
      <c r="H115" s="39"/>
      <c r="I115" s="68"/>
      <c r="J115" s="40"/>
      <c r="K115" s="68"/>
      <c r="L115" s="40"/>
      <c r="M115" s="41"/>
      <c r="N115" s="41"/>
      <c r="O115" s="41"/>
      <c r="P115" s="68"/>
      <c r="Q115" s="42"/>
      <c r="R115" s="42"/>
      <c r="S115" s="68"/>
      <c r="T115" s="45"/>
      <c r="U115" s="45"/>
      <c r="V115" s="68"/>
      <c r="W115" s="45"/>
      <c r="X115" s="45"/>
      <c r="Y115" s="45"/>
      <c r="Z115" s="68"/>
      <c r="AA115" s="43"/>
      <c r="AB115" s="43"/>
      <c r="AC115" s="43"/>
      <c r="AD115" s="44"/>
    </row>
    <row r="116" spans="1:30" s="46" customFormat="1" ht="15" customHeight="1" x14ac:dyDescent="0.45">
      <c r="A116" s="5"/>
      <c r="B116" s="58" t="s">
        <v>131</v>
      </c>
      <c r="C116" s="38"/>
      <c r="D116" s="38"/>
      <c r="E116" s="37"/>
      <c r="F116" s="37"/>
      <c r="G116" s="39"/>
      <c r="H116" s="39"/>
      <c r="I116" s="68"/>
      <c r="J116" s="40"/>
      <c r="K116" s="68"/>
      <c r="L116" s="40"/>
      <c r="M116" s="41"/>
      <c r="N116" s="41"/>
      <c r="O116" s="41"/>
      <c r="P116" s="68"/>
      <c r="Q116" s="42"/>
      <c r="R116" s="42"/>
      <c r="S116" s="68"/>
      <c r="T116" s="45"/>
      <c r="U116" s="45"/>
      <c r="V116" s="68"/>
      <c r="W116" s="45"/>
      <c r="X116" s="45"/>
      <c r="Y116" s="45"/>
      <c r="Z116" s="68"/>
      <c r="AA116" s="43"/>
      <c r="AB116" s="43"/>
      <c r="AC116" s="43"/>
      <c r="AD116" s="44"/>
    </row>
    <row r="117" spans="1:30" s="46" customFormat="1" ht="15" customHeight="1" x14ac:dyDescent="0.45">
      <c r="A117" s="5"/>
      <c r="B117" s="58" t="s">
        <v>132</v>
      </c>
      <c r="C117" s="38"/>
      <c r="D117" s="38"/>
      <c r="E117" s="37"/>
      <c r="F117" s="37"/>
      <c r="G117" s="39"/>
      <c r="H117" s="39"/>
      <c r="I117" s="68"/>
      <c r="J117" s="40"/>
      <c r="K117" s="68"/>
      <c r="L117" s="40"/>
      <c r="M117" s="41"/>
      <c r="N117" s="41"/>
      <c r="O117" s="41"/>
      <c r="P117" s="68"/>
      <c r="Q117" s="42"/>
      <c r="R117" s="42"/>
      <c r="S117" s="68"/>
      <c r="T117" s="45"/>
      <c r="U117" s="45"/>
      <c r="V117" s="68"/>
      <c r="W117" s="45"/>
      <c r="X117" s="45"/>
      <c r="Y117" s="45"/>
      <c r="Z117" s="68"/>
      <c r="AA117" s="43"/>
      <c r="AB117" s="43"/>
      <c r="AC117" s="43"/>
      <c r="AD117" s="44"/>
    </row>
    <row r="118" spans="1:30" s="46" customFormat="1" ht="15" customHeight="1" x14ac:dyDescent="0.45">
      <c r="A118" s="5"/>
      <c r="B118" s="59" t="s">
        <v>133</v>
      </c>
      <c r="C118" s="38"/>
      <c r="D118" s="38"/>
      <c r="E118" s="37"/>
      <c r="F118" s="37"/>
      <c r="G118" s="37"/>
      <c r="H118" s="39"/>
      <c r="I118" s="68"/>
      <c r="J118" s="40"/>
      <c r="K118" s="68"/>
      <c r="L118" s="40"/>
      <c r="M118" s="41"/>
      <c r="N118" s="41"/>
      <c r="O118" s="41"/>
      <c r="P118" s="68"/>
      <c r="Q118" s="42"/>
      <c r="R118" s="42"/>
      <c r="S118" s="68"/>
      <c r="T118" s="45"/>
      <c r="U118" s="45"/>
      <c r="V118" s="68"/>
      <c r="W118" s="45"/>
      <c r="X118" s="45"/>
      <c r="Y118" s="45"/>
      <c r="Z118" s="68"/>
      <c r="AA118" s="43"/>
      <c r="AB118" s="43"/>
      <c r="AC118" s="43"/>
      <c r="AD118" s="44"/>
    </row>
    <row r="119" spans="1:30" s="5" customFormat="1" ht="16.5" customHeight="1" x14ac:dyDescent="0.45">
      <c r="B119" s="59" t="s">
        <v>134</v>
      </c>
      <c r="C119" s="38"/>
      <c r="D119" s="38"/>
      <c r="E119" s="37"/>
      <c r="F119" s="37"/>
      <c r="G119" s="37"/>
      <c r="H119" s="39"/>
      <c r="I119" s="68"/>
      <c r="J119" s="40"/>
      <c r="K119" s="68"/>
      <c r="L119" s="40"/>
      <c r="M119" s="41"/>
      <c r="N119" s="41"/>
      <c r="O119" s="41"/>
      <c r="P119" s="68"/>
      <c r="Q119" s="42"/>
      <c r="R119" s="42"/>
      <c r="S119" s="68"/>
      <c r="T119" s="45"/>
      <c r="U119" s="45"/>
      <c r="V119" s="68"/>
      <c r="W119" s="45"/>
      <c r="X119" s="45"/>
      <c r="Y119" s="45"/>
      <c r="Z119" s="68"/>
      <c r="AA119" s="43"/>
      <c r="AB119" s="43"/>
      <c r="AC119" s="43"/>
      <c r="AD119" s="44"/>
    </row>
    <row r="120" spans="1:30" s="5" customFormat="1" ht="16.5" customHeight="1" x14ac:dyDescent="0.45">
      <c r="B120" s="58" t="s">
        <v>135</v>
      </c>
      <c r="C120" s="38"/>
      <c r="D120" s="38"/>
      <c r="E120" s="37"/>
      <c r="F120" s="37"/>
      <c r="G120" s="37"/>
      <c r="H120" s="39"/>
      <c r="I120" s="68"/>
      <c r="J120" s="40"/>
      <c r="K120" s="68"/>
      <c r="L120" s="40"/>
      <c r="M120" s="41"/>
      <c r="N120" s="41"/>
      <c r="O120" s="41"/>
      <c r="P120" s="68"/>
      <c r="Q120" s="42"/>
      <c r="R120" s="42"/>
      <c r="S120" s="68"/>
      <c r="T120" s="45"/>
      <c r="U120" s="45"/>
      <c r="V120" s="68"/>
      <c r="W120" s="45"/>
      <c r="X120" s="45"/>
      <c r="Y120" s="45"/>
      <c r="Z120" s="68"/>
      <c r="AA120" s="43"/>
      <c r="AB120" s="43"/>
      <c r="AC120" s="43"/>
      <c r="AD120" s="44"/>
    </row>
    <row r="121" spans="1:30" s="5" customFormat="1" ht="16.5" customHeight="1" x14ac:dyDescent="0.45">
      <c r="B121" s="58" t="s">
        <v>136</v>
      </c>
      <c r="C121" s="38"/>
      <c r="D121" s="38"/>
      <c r="E121" s="37"/>
      <c r="F121" s="37"/>
      <c r="G121" s="37"/>
      <c r="H121" s="39"/>
      <c r="I121" s="68"/>
      <c r="J121" s="40"/>
      <c r="K121" s="68"/>
      <c r="L121" s="40"/>
      <c r="M121" s="47"/>
      <c r="N121" s="47"/>
      <c r="O121" s="47"/>
      <c r="P121" s="68"/>
      <c r="Q121" s="48"/>
      <c r="R121" s="48"/>
      <c r="S121" s="68"/>
      <c r="T121" s="45"/>
      <c r="U121" s="45"/>
      <c r="V121" s="68"/>
      <c r="W121" s="45"/>
      <c r="X121" s="45"/>
      <c r="Y121" s="45"/>
      <c r="Z121" s="68"/>
      <c r="AA121" s="49"/>
      <c r="AB121" s="49"/>
      <c r="AC121" s="49"/>
      <c r="AD121" s="44"/>
    </row>
    <row r="122" spans="1:30" s="5" customFormat="1" ht="16.5" customHeight="1" x14ac:dyDescent="0.45">
      <c r="B122" s="58" t="s">
        <v>137</v>
      </c>
      <c r="C122" s="38"/>
      <c r="D122" s="38"/>
      <c r="E122" s="37"/>
      <c r="F122" s="37"/>
      <c r="G122" s="37"/>
      <c r="H122" s="39"/>
      <c r="I122" s="68"/>
      <c r="J122" s="40"/>
      <c r="K122" s="68"/>
      <c r="L122" s="40"/>
      <c r="M122" s="41"/>
      <c r="N122" s="41"/>
      <c r="O122" s="41"/>
      <c r="P122" s="68"/>
      <c r="Q122" s="42"/>
      <c r="R122" s="42"/>
      <c r="S122" s="68"/>
      <c r="T122" s="45"/>
      <c r="U122" s="45"/>
      <c r="V122" s="68"/>
      <c r="W122" s="45"/>
      <c r="X122" s="45"/>
      <c r="Y122" s="45"/>
      <c r="Z122" s="68"/>
      <c r="AA122" s="43"/>
      <c r="AB122" s="43"/>
      <c r="AC122" s="43"/>
      <c r="AD122" s="44"/>
    </row>
    <row r="123" spans="1:30" x14ac:dyDescent="0.35">
      <c r="B123" s="58" t="s">
        <v>138</v>
      </c>
      <c r="C123" s="50"/>
      <c r="D123" s="50"/>
      <c r="E123" s="29"/>
      <c r="F123" s="29"/>
      <c r="G123" s="29"/>
      <c r="H123" s="29"/>
      <c r="J123" s="29"/>
      <c r="L123" s="29"/>
      <c r="M123" s="29"/>
      <c r="N123" s="29"/>
      <c r="O123" s="29"/>
      <c r="Q123" s="29"/>
      <c r="R123" s="29"/>
      <c r="T123" s="29"/>
      <c r="U123" s="29"/>
      <c r="W123" s="29"/>
      <c r="X123" s="29"/>
      <c r="Y123" s="29"/>
      <c r="AA123" s="29"/>
      <c r="AB123" s="29"/>
      <c r="AC123" s="29"/>
      <c r="AD123" s="29"/>
    </row>
    <row r="124" spans="1:30" x14ac:dyDescent="0.35">
      <c r="B124" s="58" t="s">
        <v>139</v>
      </c>
      <c r="C124" s="50"/>
      <c r="D124" s="50"/>
      <c r="E124" s="29"/>
      <c r="F124" s="29"/>
      <c r="G124" s="29"/>
      <c r="H124" s="29"/>
      <c r="J124" s="29"/>
      <c r="L124" s="29"/>
      <c r="M124" s="29"/>
      <c r="N124" s="29"/>
      <c r="O124" s="29"/>
      <c r="Q124" s="29"/>
      <c r="R124" s="29"/>
      <c r="T124" s="29"/>
      <c r="U124" s="29"/>
      <c r="W124" s="29"/>
      <c r="X124" s="29"/>
      <c r="Y124" s="29"/>
      <c r="AA124" s="29"/>
      <c r="AB124" s="29"/>
      <c r="AC124" s="29"/>
      <c r="AD124" s="29"/>
    </row>
    <row r="125" spans="1:30" x14ac:dyDescent="0.35">
      <c r="B125" s="59" t="s">
        <v>140</v>
      </c>
      <c r="C125" s="50"/>
      <c r="D125" s="50"/>
      <c r="E125" s="29"/>
      <c r="F125" s="29"/>
      <c r="G125" s="29"/>
      <c r="H125" s="29"/>
      <c r="J125" s="29"/>
      <c r="L125" s="29"/>
      <c r="M125" s="29"/>
      <c r="N125" s="29"/>
      <c r="O125" s="29"/>
      <c r="Q125" s="29"/>
      <c r="R125" s="29"/>
      <c r="T125" s="29"/>
      <c r="U125" s="29"/>
      <c r="W125" s="29"/>
      <c r="X125" s="29"/>
      <c r="Y125" s="29"/>
      <c r="AA125" s="29"/>
      <c r="AB125" s="29"/>
      <c r="AC125" s="29"/>
      <c r="AD125" s="29"/>
    </row>
    <row r="126" spans="1:30" x14ac:dyDescent="0.35">
      <c r="B126" s="58" t="s">
        <v>141</v>
      </c>
      <c r="C126" s="50"/>
      <c r="D126" s="50"/>
      <c r="E126" s="29"/>
      <c r="F126" s="29"/>
      <c r="G126" s="29"/>
      <c r="H126" s="29"/>
      <c r="J126" s="29"/>
      <c r="L126" s="29"/>
      <c r="M126" s="29"/>
      <c r="N126" s="29"/>
      <c r="O126" s="29"/>
      <c r="Q126" s="29"/>
      <c r="R126" s="29"/>
      <c r="T126" s="29"/>
      <c r="U126" s="29"/>
      <c r="W126" s="29"/>
      <c r="X126" s="29"/>
      <c r="Y126" s="29"/>
      <c r="AA126" s="29"/>
      <c r="AB126" s="29"/>
      <c r="AC126" s="29"/>
      <c r="AD126" s="29"/>
    </row>
    <row r="127" spans="1:30" x14ac:dyDescent="0.35">
      <c r="B127" s="58" t="s">
        <v>400</v>
      </c>
      <c r="C127" s="50"/>
      <c r="D127" s="50"/>
      <c r="E127" s="29"/>
      <c r="F127" s="29"/>
      <c r="G127" s="29"/>
      <c r="H127" s="29"/>
      <c r="J127" s="29"/>
      <c r="L127" s="29"/>
      <c r="M127" s="29"/>
      <c r="N127" s="29"/>
      <c r="O127" s="29"/>
      <c r="Q127" s="29"/>
      <c r="R127" s="29"/>
      <c r="T127" s="29"/>
      <c r="U127" s="29"/>
      <c r="W127" s="29"/>
      <c r="X127" s="29"/>
      <c r="Y127" s="29"/>
      <c r="AA127" s="29"/>
      <c r="AB127" s="29"/>
      <c r="AC127" s="29"/>
      <c r="AD127" s="29"/>
    </row>
    <row r="128" spans="1:30" x14ac:dyDescent="0.35">
      <c r="B128" s="58"/>
      <c r="C128" s="50"/>
      <c r="D128" s="50"/>
      <c r="E128" s="29"/>
      <c r="F128" s="29"/>
      <c r="G128" s="29"/>
      <c r="H128" s="29"/>
      <c r="J128" s="29"/>
      <c r="L128" s="29"/>
      <c r="M128" s="29"/>
      <c r="N128" s="29"/>
      <c r="O128" s="29"/>
      <c r="Q128" s="29"/>
      <c r="R128" s="29"/>
      <c r="T128" s="29"/>
      <c r="U128" s="29"/>
      <c r="W128" s="29"/>
      <c r="X128" s="29"/>
      <c r="Y128" s="29"/>
      <c r="AA128" s="29"/>
      <c r="AB128" s="29"/>
      <c r="AC128" s="29"/>
      <c r="AD128" s="29"/>
    </row>
    <row r="129" spans="2:30" x14ac:dyDescent="0.35">
      <c r="B129" s="59" t="s">
        <v>142</v>
      </c>
      <c r="C129" s="50"/>
      <c r="D129" s="50"/>
      <c r="E129" s="29"/>
      <c r="F129" s="29"/>
      <c r="G129" s="29"/>
      <c r="H129" s="29"/>
      <c r="J129" s="29"/>
      <c r="L129" s="29"/>
      <c r="M129" s="29"/>
      <c r="N129" s="29"/>
      <c r="O129" s="29"/>
      <c r="Q129" s="29"/>
      <c r="R129" s="29"/>
      <c r="T129" s="29"/>
      <c r="U129" s="29"/>
      <c r="W129" s="29"/>
      <c r="X129" s="29"/>
      <c r="Y129" s="29"/>
      <c r="AA129" s="29"/>
      <c r="AB129" s="29"/>
      <c r="AC129" s="29"/>
      <c r="AD129" s="29"/>
    </row>
    <row r="130" spans="2:30" x14ac:dyDescent="0.35">
      <c r="B130" s="59" t="s">
        <v>368</v>
      </c>
      <c r="C130" s="50"/>
      <c r="D130" s="50"/>
      <c r="E130" s="29"/>
      <c r="F130" s="29"/>
      <c r="G130" s="29"/>
      <c r="H130" s="29"/>
      <c r="J130" s="29"/>
      <c r="L130" s="29"/>
      <c r="M130" s="29"/>
      <c r="N130" s="29"/>
      <c r="O130" s="29"/>
      <c r="Q130" s="29"/>
      <c r="R130" s="29"/>
      <c r="T130" s="29"/>
      <c r="U130" s="29"/>
      <c r="W130" s="29"/>
      <c r="X130" s="29"/>
      <c r="Y130" s="29"/>
      <c r="AA130" s="29"/>
      <c r="AB130" s="29"/>
      <c r="AC130" s="29"/>
      <c r="AD130" s="29"/>
    </row>
    <row r="131" spans="2:30" x14ac:dyDescent="0.35"/>
    <row r="132" spans="2:30" x14ac:dyDescent="0.35"/>
    <row r="133" spans="2:30" x14ac:dyDescent="0.35"/>
    <row r="134" spans="2:30" x14ac:dyDescent="0.35"/>
    <row r="135" spans="2:30" x14ac:dyDescent="0.35"/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ht="14.5" hidden="1" customHeight="1" x14ac:dyDescent="0.35"/>
    <row r="956" ht="14.5" hidden="1" customHeight="1" x14ac:dyDescent="0.35"/>
    <row r="957" ht="14.5" hidden="1" customHeight="1" x14ac:dyDescent="0.35"/>
    <row r="958" ht="14.5" hidden="1" customHeight="1" x14ac:dyDescent="0.35"/>
    <row r="959" ht="14.5" hidden="1" customHeight="1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x14ac:dyDescent="0.35"/>
    <row r="1018" x14ac:dyDescent="0.35"/>
    <row r="1019" ht="14.5" hidden="1" customHeight="1" x14ac:dyDescent="0.35"/>
    <row r="1020" ht="14.5" hidden="1" customHeight="1" x14ac:dyDescent="0.35"/>
    <row r="1021" ht="14.5" hidden="1" customHeight="1" x14ac:dyDescent="0.35"/>
    <row r="1022" ht="14.5" hidden="1" customHeight="1" x14ac:dyDescent="0.35"/>
    <row r="1023" ht="14.5" hidden="1" customHeight="1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x14ac:dyDescent="0.35"/>
    <row r="1062" x14ac:dyDescent="0.35"/>
    <row r="1063" x14ac:dyDescent="0.35"/>
    <row r="1064" x14ac:dyDescent="0.35"/>
    <row r="1065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</sheetData>
  <autoFilter ref="A5:AD113" xr:uid="{40ABEF6D-2AE3-49AE-8058-67D5DF160337}"/>
  <mergeCells count="10">
    <mergeCell ref="L4:O4"/>
    <mergeCell ref="Q4:R4"/>
    <mergeCell ref="B2:B3"/>
    <mergeCell ref="T2:U3"/>
    <mergeCell ref="AA2:AD3"/>
    <mergeCell ref="C2:H3"/>
    <mergeCell ref="L2:O3"/>
    <mergeCell ref="Q2:R3"/>
    <mergeCell ref="J2:J3"/>
    <mergeCell ref="W2:Y3"/>
  </mergeCells>
  <phoneticPr fontId="14" type="noConversion"/>
  <conditionalFormatting sqref="C114:D114">
    <cfRule type="cellIs" dxfId="15" priority="13" operator="equal">
      <formula>5</formula>
    </cfRule>
    <cfRule type="cellIs" dxfId="14" priority="14" operator="equal">
      <formula>4</formula>
    </cfRule>
    <cfRule type="cellIs" dxfId="13" priority="15" operator="equal">
      <formula>3</formula>
    </cfRule>
    <cfRule type="cellIs" dxfId="12" priority="16" operator="equal">
      <formula>2</formula>
    </cfRule>
  </conditionalFormatting>
  <conditionalFormatting sqref="C2:D2 C4:D5 C114:D1048576">
    <cfRule type="cellIs" dxfId="11" priority="17" operator="equal">
      <formula>1</formula>
    </cfRule>
    <cfRule type="cellIs" dxfId="10" priority="18" operator="equal">
      <formula>5</formula>
    </cfRule>
    <cfRule type="cellIs" dxfId="9" priority="19" operator="equal">
      <formula>4</formula>
    </cfRule>
    <cfRule type="cellIs" dxfId="8" priority="20" operator="equal">
      <formula>3</formula>
    </cfRule>
    <cfRule type="cellIs" dxfId="7" priority="21" operator="equal">
      <formula>2</formula>
    </cfRule>
    <cfRule type="cellIs" dxfId="6" priority="22" operator="equal">
      <formula>1</formula>
    </cfRule>
  </conditionalFormatting>
  <conditionalFormatting sqref="B5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52">
        <v>9.2555499999999995E-3</v>
      </c>
      <c r="F2" s="52">
        <v>4.7988820000000001E-2</v>
      </c>
      <c r="G2" s="52">
        <v>0.13246072</v>
      </c>
      <c r="H2" s="52">
        <v>0.29083239999999999</v>
      </c>
      <c r="I2" s="52">
        <v>0.43981071999999999</v>
      </c>
      <c r="J2" s="52">
        <v>5.9042999999999997E-4</v>
      </c>
    </row>
    <row r="3" spans="1:10" x14ac:dyDescent="0.35">
      <c r="C3" t="s">
        <v>13</v>
      </c>
      <c r="E3" s="52">
        <v>1.416333E-2</v>
      </c>
      <c r="F3" s="52">
        <v>-4.7252300000000004E-3</v>
      </c>
      <c r="G3" s="52">
        <v>-9.7744149999999988E-2</v>
      </c>
      <c r="H3" s="52">
        <v>2.0416509999999999E-2</v>
      </c>
      <c r="I3" s="52">
        <v>0.44872711000000004</v>
      </c>
      <c r="J3" s="52">
        <v>0.15773797000000001</v>
      </c>
    </row>
    <row r="4" spans="1:10" x14ac:dyDescent="0.35">
      <c r="B4" t="s">
        <v>14</v>
      </c>
      <c r="C4" t="s">
        <v>15</v>
      </c>
      <c r="E4" s="52">
        <v>-4.1160189999999999E-2</v>
      </c>
      <c r="F4" s="52">
        <v>4.1243959999999996E-2</v>
      </c>
      <c r="G4" s="52">
        <v>0.29378390999999998</v>
      </c>
      <c r="H4" s="52">
        <v>0.18860879</v>
      </c>
      <c r="I4" s="52">
        <v>0.22389195999999997</v>
      </c>
      <c r="J4" s="52">
        <v>0.22939894</v>
      </c>
    </row>
    <row r="5" spans="1:10" x14ac:dyDescent="0.35">
      <c r="B5" t="s">
        <v>16</v>
      </c>
      <c r="C5" t="s">
        <v>17</v>
      </c>
      <c r="E5" s="52">
        <v>-3.6574089999999997E-2</v>
      </c>
      <c r="F5" s="52">
        <v>5.0992420000000004E-2</v>
      </c>
      <c r="G5" s="52">
        <v>0.29928682000000001</v>
      </c>
      <c r="H5" s="52">
        <v>0.19171126999999999</v>
      </c>
      <c r="I5" s="52">
        <v>0.23078377</v>
      </c>
      <c r="J5" s="52">
        <v>0.22288347999999999</v>
      </c>
    </row>
    <row r="6" spans="1:10" x14ac:dyDescent="0.35">
      <c r="B6" t="s">
        <v>18</v>
      </c>
      <c r="C6" t="s">
        <v>19</v>
      </c>
      <c r="E6" s="52">
        <v>-3.9948690000000002E-2</v>
      </c>
      <c r="F6" s="52">
        <v>4.0929859999999998E-2</v>
      </c>
      <c r="G6" s="52">
        <v>0.28532875000000002</v>
      </c>
      <c r="H6" s="52">
        <v>0.16733512</v>
      </c>
      <c r="I6" s="52">
        <v>0.21385542000000002</v>
      </c>
      <c r="J6" s="52">
        <v>0.22769249999999999</v>
      </c>
    </row>
    <row r="7" spans="1:10" x14ac:dyDescent="0.35">
      <c r="C7" t="s">
        <v>20</v>
      </c>
      <c r="D7" t="s">
        <v>12</v>
      </c>
      <c r="E7" s="52">
        <v>-9.3185899999999999E-3</v>
      </c>
      <c r="F7" s="52">
        <v>-1.2922949999999999E-2</v>
      </c>
      <c r="G7" s="52">
        <v>1.5727040000000001E-2</v>
      </c>
      <c r="H7" s="52">
        <v>0.1283318</v>
      </c>
      <c r="I7" s="52">
        <v>0.17470338000000002</v>
      </c>
      <c r="J7" s="52" t="s">
        <v>0</v>
      </c>
    </row>
    <row r="8" spans="1:10" x14ac:dyDescent="0.35">
      <c r="B8" t="s">
        <v>21</v>
      </c>
      <c r="C8" t="s">
        <v>22</v>
      </c>
      <c r="E8" s="52">
        <v>1.2564E-4</v>
      </c>
      <c r="F8" s="52">
        <v>5.6897989999999996E-2</v>
      </c>
      <c r="G8" s="52">
        <v>0.15357810999999999</v>
      </c>
      <c r="H8" s="52">
        <v>0.31636968999999998</v>
      </c>
      <c r="I8" s="52">
        <v>0.47018019999999999</v>
      </c>
      <c r="J8" s="52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52">
        <v>8.4288000000000006E-4</v>
      </c>
      <c r="F9" s="52">
        <v>4.921035E-2</v>
      </c>
      <c r="G9" s="52">
        <v>0.12372168</v>
      </c>
      <c r="H9" s="52">
        <v>0.31288935000000001</v>
      </c>
      <c r="I9" s="52">
        <v>0.47534013000000003</v>
      </c>
      <c r="J9" s="52">
        <v>3.6139890000000001E-2</v>
      </c>
    </row>
    <row r="10" spans="1:10" x14ac:dyDescent="0.35">
      <c r="C10" t="s">
        <v>24</v>
      </c>
      <c r="D10" t="s">
        <v>25</v>
      </c>
      <c r="E10" s="52">
        <v>-1.775968E-2</v>
      </c>
      <c r="F10" s="52">
        <v>5.5561049999999994E-2</v>
      </c>
      <c r="G10" s="52">
        <v>0.17426543999999999</v>
      </c>
      <c r="H10" s="52">
        <v>0.33124653000000004</v>
      </c>
      <c r="I10" s="52">
        <v>0.52390166000000005</v>
      </c>
      <c r="J10" s="52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52">
        <v>-1.1882479999999999E-2</v>
      </c>
      <c r="F11" s="52">
        <v>5.2828889999999996E-2</v>
      </c>
      <c r="G11" s="52">
        <v>0.15320043</v>
      </c>
      <c r="H11" s="52">
        <v>0.31710533000000002</v>
      </c>
      <c r="I11" s="52">
        <v>0.49727716999999999</v>
      </c>
      <c r="J11" s="52">
        <v>0.10001498</v>
      </c>
    </row>
    <row r="12" spans="1:10" x14ac:dyDescent="0.35">
      <c r="B12" t="s">
        <v>28</v>
      </c>
      <c r="C12" t="s">
        <v>29</v>
      </c>
      <c r="E12" s="52">
        <v>-5.6951869999999995E-2</v>
      </c>
      <c r="F12" s="52">
        <v>8.5230770000000011E-2</v>
      </c>
      <c r="G12" s="52">
        <v>0.49007181999999999</v>
      </c>
      <c r="H12" s="52">
        <v>0.29478708000000003</v>
      </c>
      <c r="I12" s="52">
        <v>7.3995129999999992E-2</v>
      </c>
      <c r="J12" s="52">
        <v>0.26075760999999997</v>
      </c>
    </row>
    <row r="13" spans="1:10" x14ac:dyDescent="0.35">
      <c r="C13" t="s">
        <v>30</v>
      </c>
      <c r="E13" s="52">
        <v>-2.896251E-2</v>
      </c>
      <c r="F13" s="52">
        <v>8.2725060000000003E-2</v>
      </c>
      <c r="G13" s="52">
        <v>0.27923690000000001</v>
      </c>
      <c r="H13" s="52">
        <v>0.18839524000000002</v>
      </c>
      <c r="I13" s="52">
        <v>0.25835476000000002</v>
      </c>
      <c r="J13" s="52">
        <v>0.20381920999999997</v>
      </c>
    </row>
    <row r="14" spans="1:10" x14ac:dyDescent="0.35">
      <c r="C14" t="s">
        <v>31</v>
      </c>
      <c r="D14">
        <v>1</v>
      </c>
      <c r="E14" s="52">
        <v>9.1042999999999992E-3</v>
      </c>
      <c r="F14" s="52">
        <v>5.3137169999999997E-2</v>
      </c>
      <c r="G14" s="52">
        <v>0.13685167000000001</v>
      </c>
      <c r="H14" s="52">
        <v>0.30502670999999998</v>
      </c>
      <c r="I14" s="52">
        <v>0.44977789000000001</v>
      </c>
      <c r="J14" s="52">
        <v>6.5575799999999995E-3</v>
      </c>
    </row>
    <row r="15" spans="1:10" x14ac:dyDescent="0.35">
      <c r="C15" t="s">
        <v>31</v>
      </c>
      <c r="D15" t="s">
        <v>32</v>
      </c>
      <c r="E15" s="52">
        <v>9.2491000000000003E-4</v>
      </c>
      <c r="F15" s="52">
        <v>7.3497820000000005E-2</v>
      </c>
      <c r="G15" s="52">
        <v>0.19474923</v>
      </c>
      <c r="H15" s="52">
        <v>0.36883794999999997</v>
      </c>
      <c r="I15" s="52">
        <v>0.50521094</v>
      </c>
      <c r="J15" s="52">
        <v>6.4910750000000003E-2</v>
      </c>
    </row>
    <row r="16" spans="1:10" x14ac:dyDescent="0.35">
      <c r="C16" t="s">
        <v>31</v>
      </c>
      <c r="D16" t="s">
        <v>27</v>
      </c>
      <c r="E16" s="52">
        <v>3.0195899999999999E-3</v>
      </c>
      <c r="F16" s="52">
        <v>6.8009769999999997E-2</v>
      </c>
      <c r="G16" s="52">
        <v>0.17670411000000003</v>
      </c>
      <c r="H16" s="52">
        <v>0.34629915999999999</v>
      </c>
      <c r="I16" s="52">
        <v>0.48541440999999996</v>
      </c>
      <c r="J16" s="52">
        <v>4.8681260000000004E-2</v>
      </c>
    </row>
    <row r="17" spans="2:10" x14ac:dyDescent="0.35">
      <c r="B17" t="s">
        <v>33</v>
      </c>
      <c r="C17" t="s">
        <v>34</v>
      </c>
      <c r="E17" s="52">
        <v>-1.048689E-2</v>
      </c>
      <c r="F17" s="52">
        <v>0.18794964</v>
      </c>
      <c r="G17" s="52">
        <v>0.45164834999999998</v>
      </c>
      <c r="H17" s="52">
        <v>0.28878049</v>
      </c>
      <c r="I17" s="52">
        <v>6.7043619999999998E-2</v>
      </c>
      <c r="J17" s="52">
        <v>0.21086241</v>
      </c>
    </row>
    <row r="18" spans="2:10" x14ac:dyDescent="0.35">
      <c r="C18" t="s">
        <v>35</v>
      </c>
      <c r="D18" t="s">
        <v>12</v>
      </c>
      <c r="E18" s="52">
        <v>1.4000000000000002E-3</v>
      </c>
      <c r="F18" s="52">
        <v>1.1043799999999999E-2</v>
      </c>
      <c r="G18" s="52">
        <v>4.0825310000000004E-2</v>
      </c>
      <c r="H18" s="52">
        <v>0.13739632999999998</v>
      </c>
      <c r="I18" s="52">
        <v>0.23033976</v>
      </c>
      <c r="J18" s="52" t="s">
        <v>0</v>
      </c>
    </row>
    <row r="19" spans="2:10" x14ac:dyDescent="0.35">
      <c r="C19" t="s">
        <v>36</v>
      </c>
      <c r="D19" t="s">
        <v>12</v>
      </c>
      <c r="E19" s="52">
        <v>5.7679999999999997E-3</v>
      </c>
      <c r="F19" s="52">
        <v>3.098358E-2</v>
      </c>
      <c r="G19" s="52">
        <v>8.1204699999999991E-2</v>
      </c>
      <c r="H19" s="52">
        <v>0.17167372</v>
      </c>
      <c r="I19" s="52">
        <v>0.25753196</v>
      </c>
      <c r="J19" s="52" t="s">
        <v>0</v>
      </c>
    </row>
    <row r="20" spans="2:10" x14ac:dyDescent="0.35">
      <c r="B20" t="s">
        <v>37</v>
      </c>
      <c r="C20" t="s">
        <v>38</v>
      </c>
      <c r="E20" s="52">
        <v>1.157621E-2</v>
      </c>
      <c r="F20" s="52">
        <v>7.7259099999999997E-2</v>
      </c>
      <c r="G20" s="52">
        <v>0.15014664</v>
      </c>
      <c r="H20" s="52">
        <v>0.14444882000000001</v>
      </c>
      <c r="I20" s="52">
        <v>0.25381451999999999</v>
      </c>
      <c r="J20" s="52">
        <v>9.5476100000000008E-2</v>
      </c>
    </row>
    <row r="21" spans="2:10" x14ac:dyDescent="0.35">
      <c r="B21" t="s">
        <v>39</v>
      </c>
      <c r="E21" s="53">
        <f>(E2)</f>
        <v>9.2555499999999995E-3</v>
      </c>
      <c r="F21" s="53">
        <f>(F2)</f>
        <v>4.7988820000000001E-2</v>
      </c>
      <c r="G21" s="53">
        <f>(G2)</f>
        <v>0.13246072</v>
      </c>
      <c r="H21" s="53">
        <f>(H2)</f>
        <v>0.29083239999999999</v>
      </c>
      <c r="I21" s="53">
        <f>(I2)</f>
        <v>0.43981071999999999</v>
      </c>
      <c r="J21" s="54"/>
    </row>
    <row r="22" spans="2:10" x14ac:dyDescent="0.35">
      <c r="B22" t="s">
        <v>40</v>
      </c>
      <c r="E22" s="53">
        <f>(104%*E2)</f>
        <v>9.6257719999999995E-3</v>
      </c>
      <c r="F22" s="53">
        <f>(104%*F2)</f>
        <v>4.9908372800000003E-2</v>
      </c>
      <c r="G22" s="53">
        <f>(104%*G2)</f>
        <v>0.13775914880000001</v>
      </c>
      <c r="H22" s="53">
        <f>(104%*H2)</f>
        <v>0.30246569600000001</v>
      </c>
      <c r="I22" s="53">
        <f>(104%*I2)</f>
        <v>0.45740314879999999</v>
      </c>
      <c r="J22" s="55"/>
    </row>
    <row r="23" spans="2:10" x14ac:dyDescent="0.35">
      <c r="B23" t="s">
        <v>41</v>
      </c>
      <c r="E23" s="53">
        <f>(120%*E2)</f>
        <v>1.1106659999999999E-2</v>
      </c>
      <c r="F23" s="53">
        <f>(120%*F2)</f>
        <v>5.7586583999999996E-2</v>
      </c>
      <c r="G23" s="53">
        <f>(120%*G2)</f>
        <v>0.158952864</v>
      </c>
      <c r="H23" s="53">
        <f>(120%*H2)</f>
        <v>0.34899887999999996</v>
      </c>
      <c r="I23" s="53">
        <f>(120%*I2)</f>
        <v>0.52777286400000001</v>
      </c>
      <c r="J23" s="55"/>
    </row>
    <row r="24" spans="2:10" x14ac:dyDescent="0.35">
      <c r="B24" t="s">
        <v>42</v>
      </c>
      <c r="E24" s="53">
        <f>(1+6%)^(1/12)-1+E7</f>
        <v>-4.4510394346569514E-3</v>
      </c>
      <c r="F24" s="53">
        <f>(1+6%)^(10/12)-1+F7</f>
        <v>3.6832700666699622E-2</v>
      </c>
      <c r="G24" s="53">
        <f>6%+G7</f>
        <v>7.5727039999999995E-2</v>
      </c>
      <c r="H24" s="53">
        <f>(1+6%)^(2)-1+H7</f>
        <v>0.25193180000000015</v>
      </c>
      <c r="I24" s="53">
        <f>(1+6%)^(3)-1+I7</f>
        <v>0.36571938000000032</v>
      </c>
      <c r="J24" s="55"/>
    </row>
    <row r="25" spans="2:10" x14ac:dyDescent="0.35">
      <c r="B25" t="s">
        <v>43</v>
      </c>
      <c r="E25" s="53">
        <f>(1+5%)^(1/12)-1+E18</f>
        <v>5.4741237836483537E-3</v>
      </c>
      <c r="F25" s="53">
        <f>(1+5%)^(10/12)-1+F18</f>
        <v>5.2540142698250865E-2</v>
      </c>
      <c r="G25" s="53">
        <f>5%+G18</f>
        <v>9.0825310000000006E-2</v>
      </c>
      <c r="H25" s="53">
        <f>(1+5%)^(2)-1+H18</f>
        <v>0.23989633000000002</v>
      </c>
      <c r="I25" s="53">
        <f>(1+5%)^(3)-1+I18</f>
        <v>0.38796476000000013</v>
      </c>
      <c r="J25" s="55"/>
    </row>
    <row r="26" spans="2:10" x14ac:dyDescent="0.35">
      <c r="B26" t="s">
        <v>44</v>
      </c>
      <c r="E26" s="52">
        <f>(1+6%)^(1/12)-1+E18</f>
        <v>6.2675505653430486E-3</v>
      </c>
      <c r="F26" s="52">
        <f>(1+6%)^(10/12)-1+F18</f>
        <v>6.0799450666699624E-2</v>
      </c>
      <c r="G26" s="52">
        <f>6%+G18</f>
        <v>0.10082531</v>
      </c>
      <c r="H26" s="52">
        <f>(1+6%)^(2)-1+H18</f>
        <v>0.26099633000000011</v>
      </c>
      <c r="I26" s="52">
        <f>(1+6%)^(3)-1+I18</f>
        <v>0.4213557600000003</v>
      </c>
      <c r="J26" s="55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Guia de FIIs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Maria Violatti</cp:lastModifiedBy>
  <cp:lastPrinted>2018-06-25T19:35:07Z</cp:lastPrinted>
  <dcterms:created xsi:type="dcterms:W3CDTF">2017-06-06T23:35:40Z</dcterms:created>
  <dcterms:modified xsi:type="dcterms:W3CDTF">2021-04-30T22:21:12Z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1304287636</vt:lpwstr>
  </property>
  <property fmtid="{D5CDD505-2E9C-101B-9397-08002B2CF9AE}" pid="3" name="EcoUpdateMessage">
    <vt:lpwstr>2021/04/30-22:07:16</vt:lpwstr>
  </property>
  <property fmtid="{D5CDD505-2E9C-101B-9397-08002B2CF9AE}" pid="4" name="EcoUpdateStatus">
    <vt:lpwstr>2021-04-30=BRA:St,ME,Fd,TP;USA:St,ME;ARG:St,ME,TP;MEX:St,ME,Fd,TP;CHL:St,ME;PER:St,ME,Fd|2021-04-29=USA:TP;ARG:Fd;CHL:Fd;COL:St,ME,Fd|2021-04-28=CHL:TP;GBR:St,ME;PER:TP|2014-02-26=VEN:St|2002-11-08=JPN:St|2016-08-18=NNN:St|2007-01-31=ESP:St|2003-01-29=CHN</vt:lpwstr>
  </property>
</Properties>
</file>