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C:\Users\u004143\Desktop\Research Mafe\Resumo Semanal\2021\Abril 21\09.04\"/>
    </mc:Choice>
  </mc:AlternateContent>
  <xr:revisionPtr revIDLastSave="0" documentId="13_ncr:1_{F8EC81AA-C53D-47D3-AACB-8BB319ED6E55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Guia de FIIs" sheetId="2" r:id="rId1"/>
    <sheet name="Indicadores" sheetId="3" state="hidden" r:id="rId2"/>
  </sheets>
  <externalReferences>
    <externalReference r:id="rId3"/>
  </externalReferences>
  <definedNames>
    <definedName name="_xlnm._FilterDatabase" localSheetId="0" hidden="1">'Guia de FIIs'!$A$5:$AD$5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<sst xmlns="http://schemas.openxmlformats.org/spreadsheetml/2006/main" count="928" uniqueCount="413">
  <si>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</si>
  <si>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</si>
  <si>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</si>
  <si>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</si>
  <si>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</si>
  <si>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</si>
  <si>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</si>
  <si>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</si>
  <si>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</si>
  <si>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</si>
  <si>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</si>
  <si>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</si>
  <si>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</si>
  <si>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</si>
  <si>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</si>
  <si>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</si>
  <si>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</si>
  <si>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</si>
  <si>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</si>
  <si>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</si>
  <si>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</si>
  <si>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</si>
  <si>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</si>
  <si>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</si>
  <si>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</si>
  <si>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</si>
  <si>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</si>
  <si>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</si>
  <si>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</si>
  <si>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</si>
  <si>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</si>
  <si>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</si>
  <si>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</si>
  <si>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</si>
  <si>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</si>
  <si>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</si>
  <si>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</si>
  <si>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</si>
  <si>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</si>
  <si>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</si>
  <si>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</si>
  <si>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</si>
  <si>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</si>
  <si>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</si>
  <si>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</si>
  <si>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</si>
  <si>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</si>
  <si>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</si>
  <si>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</si>
  <si>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</si>
  <si>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</si>
  <si>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</si>
  <si>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</si>
  <si>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</si>
  <si>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</si>
  <si>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BBPO11</t>
  </si>
  <si>
    <t>EDGA11</t>
  </si>
  <si>
    <t>XPCM11</t>
  </si>
  <si>
    <t>RNGO11</t>
  </si>
  <si>
    <t>BBFI11B</t>
  </si>
  <si>
    <t>CEOC11</t>
  </si>
  <si>
    <t>SPTW11</t>
  </si>
  <si>
    <t>CBOP11</t>
  </si>
  <si>
    <t>THRA11</t>
  </si>
  <si>
    <t>VLOL11</t>
  </si>
  <si>
    <t>FAMB11B</t>
  </si>
  <si>
    <t>BBRC11</t>
  </si>
  <si>
    <t>MBRF11</t>
  </si>
  <si>
    <t>ALMI11</t>
  </si>
  <si>
    <t>CNES11</t>
  </si>
  <si>
    <t>ONEF11</t>
  </si>
  <si>
    <t>TRNT11</t>
  </si>
  <si>
    <t>FPAB11</t>
  </si>
  <si>
    <t>XTED11</t>
  </si>
  <si>
    <t>HGBS11</t>
  </si>
  <si>
    <t>JRDM11</t>
  </si>
  <si>
    <t>PQDP11</t>
  </si>
  <si>
    <t>FIGS11</t>
  </si>
  <si>
    <t>RBGS11</t>
  </si>
  <si>
    <t>FLRP11</t>
  </si>
  <si>
    <t>SHPH11</t>
  </si>
  <si>
    <t>ABCP11</t>
  </si>
  <si>
    <t>CTXT11</t>
  </si>
  <si>
    <t>HTMX11</t>
  </si>
  <si>
    <t>FLMA11</t>
  </si>
  <si>
    <t>HGLG11</t>
  </si>
  <si>
    <t>SDIL11</t>
  </si>
  <si>
    <t>FIIP11B</t>
  </si>
  <si>
    <t>RBRD11</t>
  </si>
  <si>
    <t>FIIB11</t>
  </si>
  <si>
    <t>CXTL11</t>
  </si>
  <si>
    <t>FCFL11</t>
  </si>
  <si>
    <t>FAED11</t>
  </si>
  <si>
    <t>BPFF11</t>
  </si>
  <si>
    <t>RBBV11</t>
  </si>
  <si>
    <t>MAXR11</t>
  </si>
  <si>
    <t>NSLU11</t>
  </si>
  <si>
    <t>HCRI11</t>
  </si>
  <si>
    <t>KNCR11</t>
  </si>
  <si>
    <t>JSRE11</t>
  </si>
  <si>
    <t>MXRF11</t>
  </si>
  <si>
    <t>FEXC11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</si>
  <si>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</si>
  <si>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</si>
  <si>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</si>
  <si>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</si>
  <si>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</si>
  <si>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</si>
  <si>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</si>
  <si>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</si>
  <si>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</si>
  <si>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</si>
  <si>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</si>
  <si>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</si>
  <si>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</si>
  <si>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</si>
  <si>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</si>
  <si>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</si>
  <si>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</si>
  <si>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</si>
  <si>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</si>
  <si>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</si>
  <si>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</si>
  <si>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</si>
  <si>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</si>
  <si>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</si>
  <si>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</si>
  <si>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Ex Proventos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</si>
  <si>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</si>
  <si>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</si>
  <si>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</si>
  <si>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</si>
  <si>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</si>
  <si>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</si>
  <si>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</si>
  <si>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</si>
  <si>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</si>
  <si>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</si>
  <si>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</si>
  <si>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</si>
  <si>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</si>
  <si>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</si>
  <si>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</si>
  <si>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</si>
  <si>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</si>
  <si>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</si>
  <si>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</si>
  <si>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</si>
  <si>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</si>
  <si>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</si>
  <si>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</si>
  <si>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</si>
  <si>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</si>
  <si>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</si>
  <si>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</si>
  <si>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</si>
  <si>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</si>
  <si>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</si>
  <si>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</si>
  <si>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</si>
  <si>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</si>
  <si>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</si>
  <si>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</si>
  <si>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</si>
  <si>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</si>
  <si>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</si>
  <si>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</si>
  <si>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13º Corrido</t>
  </si>
  <si>
    <t>IRDM11</t>
  </si>
  <si>
    <t>MGFF11</t>
  </si>
  <si>
    <t>RBRR11</t>
  </si>
  <si>
    <t>7º Útil</t>
  </si>
  <si>
    <t>16º Corrido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</si>
  <si>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</si>
  <si>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</si>
  <si>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</si>
  <si>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</si>
  <si>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</si>
  <si>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</si>
  <si>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</si>
  <si>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</si>
  <si>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</si>
  <si>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CXCE11B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</si>
  <si>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</si>
  <si>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</si>
  <si>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</si>
  <si>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</si>
  <si>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</si>
  <si>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</si>
  <si>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</si>
  <si>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</si>
  <si>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</si>
  <si>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</si>
  <si>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</si>
  <si>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</si>
  <si>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</si>
  <si>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</si>
  <si>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</si>
  <si>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</si>
  <si>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</si>
  <si>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</si>
  <si>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</si>
  <si>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</si>
  <si>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</si>
  <si>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</si>
  <si>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</si>
  <si>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</si>
  <si>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</si>
  <si>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</si>
  <si>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</si>
  <si>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</si>
  <si>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</si>
  <si>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</si>
  <si>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</si>
  <si>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</si>
  <si>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</si>
  <si>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</si>
  <si>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</si>
  <si>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</si>
  <si>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</si>
  <si>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</si>
  <si>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</si>
  <si>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</si>
  <si>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</si>
  <si>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</si>
  <si>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</si>
  <si>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BB Progressivo II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</si>
  <si>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</si>
  <si>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</si>
  <si>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</si>
  <si>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</si>
  <si>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</si>
  <si>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</si>
  <si>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</si>
  <si>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</si>
  <si>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</si>
  <si>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</si>
  <si>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</si>
  <si>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</si>
  <si>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</si>
  <si>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</si>
  <si>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</si>
  <si>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Cyrela Thera Corp</t>
  </si>
  <si>
    <t>Vila Olímpia Corporate</t>
  </si>
  <si>
    <t>Citibank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</si>
  <si>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</si>
  <si>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</si>
  <si>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</si>
  <si>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</si>
  <si>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</si>
  <si>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</si>
  <si>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</si>
  <si>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</si>
  <si>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</si>
  <si>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</si>
  <si>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</si>
  <si>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Mercantil do Brasil</t>
  </si>
  <si>
    <t>Torre Almirante</t>
  </si>
  <si>
    <t>Ourinvest</t>
  </si>
  <si>
    <t>CENESP</t>
  </si>
  <si>
    <t>The One</t>
  </si>
  <si>
    <t>Torre Norte</t>
  </si>
  <si>
    <t>Projeto Água Branca</t>
  </si>
  <si>
    <t>Coinvalores</t>
  </si>
  <si>
    <t>TRX Edifícios Corporativos</t>
  </si>
  <si>
    <t>TRX</t>
  </si>
  <si>
    <t>Hedge Brasil Shopping</t>
  </si>
  <si>
    <t>Hedge</t>
  </si>
  <si>
    <t>Shopping Jardim Sul</t>
  </si>
  <si>
    <t>Parque D. Pedro Shopping</t>
  </si>
  <si>
    <t>Unishopping Consultoria</t>
  </si>
  <si>
    <t>General Shopping Ativo e Renda</t>
  </si>
  <si>
    <t>RB General Shopping Sulacap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</si>
  <si>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</si>
  <si>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</si>
  <si>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</si>
  <si>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</si>
  <si>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</si>
  <si>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</si>
  <si>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</si>
  <si>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</si>
  <si>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</si>
  <si>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</si>
  <si>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</si>
  <si>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</si>
  <si>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</si>
  <si>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SDI Rio Bravo Renda Logística</t>
  </si>
  <si>
    <t>SDI Gestão</t>
  </si>
  <si>
    <t>RB Capital Renda I</t>
  </si>
  <si>
    <t>RB Capital Renda II</t>
  </si>
  <si>
    <t>Industrial do Brasil</t>
  </si>
  <si>
    <t>Caixa TRX Logística Renda</t>
  </si>
  <si>
    <t>Campus Faria Lima</t>
  </si>
  <si>
    <t>Educacional</t>
  </si>
  <si>
    <t>Anhanguera Educacional</t>
  </si>
  <si>
    <t>Brasil Plural Absoluto</t>
  </si>
  <si>
    <t>BTG Pactual FoF</t>
  </si>
  <si>
    <t>JHSF Rio Bravo Faz. Boa Vista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</si>
  <si>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</si>
  <si>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</si>
  <si>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</si>
  <si>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</si>
  <si>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</si>
  <si>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</si>
  <si>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</si>
  <si>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</si>
  <si>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</si>
  <si>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</si>
  <si>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</si>
  <si>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</si>
  <si>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</si>
  <si>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</si>
  <si>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</si>
  <si>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</si>
  <si>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</si>
  <si>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</si>
  <si>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</si>
  <si>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</si>
  <si>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</si>
  <si>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</si>
  <si>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</si>
  <si>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</si>
  <si>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</si>
  <si>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</si>
  <si>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</si>
  <si>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</si>
  <si>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</si>
  <si>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</si>
  <si>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</si>
  <si>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</si>
  <si>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</si>
  <si>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</si>
  <si>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</si>
  <si>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</si>
  <si>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Mogno FoF</t>
  </si>
  <si>
    <t>Mogno</t>
  </si>
  <si>
    <t>RBR High Grade</t>
  </si>
  <si>
    <t>XP Industrial</t>
  </si>
  <si>
    <t>UBS Recebíveis Imobiliários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</si>
  <si>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</si>
  <si>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</si>
  <si>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</si>
  <si>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</si>
  <si>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</si>
  <si>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</si>
  <si>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</si>
  <si>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</si>
  <si>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</si>
  <si>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</si>
  <si>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</si>
  <si>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</si>
  <si>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</si>
  <si>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</si>
  <si>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</si>
  <si>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</si>
  <si>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</si>
  <si>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</si>
  <si>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</si>
  <si>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</si>
  <si>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</si>
  <si>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</si>
  <si>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</si>
  <si>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</si>
  <si>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</si>
  <si>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</si>
  <si>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</si>
  <si>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</si>
  <si>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</si>
  <si>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</si>
  <si>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</si>
  <si>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</si>
  <si>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</si>
  <si>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</si>
  <si>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</si>
  <si>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</si>
  <si>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</si>
  <si>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</si>
  <si>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</si>
  <si>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</si>
  <si>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</si>
  <si>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</si>
  <si>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</si>
  <si>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</si>
  <si>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</si>
  <si>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</si>
  <si>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</si>
  <si>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</si>
  <si>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</si>
  <si>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</si>
  <si>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</si>
  <si>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</si>
  <si>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</si>
  <si>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</si>
  <si>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Hectare CE FII</t>
  </si>
  <si>
    <t>Hectare Capital</t>
  </si>
  <si>
    <t>Green Towers</t>
  </si>
  <si>
    <t>Mauá Capital Recebíveis Imob</t>
  </si>
  <si>
    <t>Mauá Capital</t>
  </si>
  <si>
    <t>15º Util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</si>
  <si>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</si>
  <si>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</si>
  <si>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</si>
  <si>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</si>
  <si>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</si>
  <si>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</si>
  <si>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</si>
  <si>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</si>
  <si>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</si>
  <si>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SEQR11</t>
  </si>
  <si>
    <t>Sequóia III Renda Imobiliária</t>
  </si>
  <si>
    <t>Sequóia</t>
  </si>
  <si>
    <t>11º Útil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</si>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</sst>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10" fillId="0" borderId="0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horizontal="left" vertical="center"/>
    </xf>
    <xf numFmtId="10" fontId="11" fillId="0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8" fontId="10" fillId="5" borderId="1" xfId="0" applyNumberFormat="1" applyFont="1" applyFill="1" applyBorder="1" applyAlignment="1">
      <alignment horizontal="center" vertical="center"/>
    </xf>
    <xf numFmtId="10" fontId="10" fillId="5" borderId="1" xfId="2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9" fillId="0" borderId="0" xfId="0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8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164" fontId="7" fillId="0" borderId="0" xfId="0" applyNumberFormat="1" applyFont="1" applyFill="1" applyBorder="1" applyAlignment="1">
      <alignment horizontal="center" vertical="center" wrapText="1"/>
    </xf>
    <xf numFmtId="9" fontId="7" fillId="0" borderId="0" xfId="0" applyNumberFormat="1" applyFont="1" applyFill="1" applyBorder="1" applyAlignment="1">
      <alignment horizontal="center" vertical="center" wrapText="1"/>
    </xf>
    <xf numFmtId="10" fontId="7" fillId="0" borderId="0" xfId="0" applyNumberFormat="1" applyFont="1" applyFill="1" applyBorder="1" applyAlignment="1">
      <alignment horizontal="center" vertical="center" wrapText="1"/>
    </xf>
    <xf numFmtId="9" fontId="7" fillId="0" borderId="0" xfId="2" applyFont="1" applyFill="1" applyBorder="1" applyAlignment="1">
      <alignment horizontal="center" vertical="center" wrapText="1"/>
    </xf>
    <xf numFmtId="9" fontId="7" fillId="0" borderId="0" xfId="2" applyNumberFormat="1" applyFont="1" applyFill="1" applyBorder="1" applyAlignment="1">
      <alignment horizontal="center" vertical="center" wrapText="1"/>
    </xf>
    <xf numFmtId="6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10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10" fillId="4" borderId="1" xfId="2" applyNumberFormat="1" applyFont="1" applyFill="1" applyBorder="1" applyAlignment="1">
      <alignment horizontal="center" vertical="center"/>
    </xf>
    <xf numFmtId="4" fontId="10" fillId="5" borderId="1" xfId="2" applyNumberFormat="1" applyFont="1" applyFill="1" applyBorder="1" applyAlignment="1">
      <alignment horizontal="center" vertical="center"/>
    </xf>
    <xf numFmtId="0" fontId="12" fillId="0" borderId="0" xfId="0" applyFont="1"/>
    <xf numFmtId="0" fontId="12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14" fontId="10" fillId="5" borderId="1" xfId="2" applyNumberFormat="1" applyFont="1" applyFill="1" applyBorder="1" applyAlignment="1">
      <alignment horizontal="center" vertical="center"/>
    </xf>
    <xf numFmtId="167" fontId="10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/>
    <xf numFmtId="3" fontId="10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</cellXfs>
  <cellStyles count="4">
    <cellStyle name="Hiperlink 2" xfId="3" xr:uid="{00000000-0005-0000-0000-000000000000}"/>
    <cellStyle name="Normal" xfId="0" builtinId="0"/>
    <cellStyle name="Porcentagem" xfId="2" builtinId="5"/>
    <cellStyle name="Vírgula" xfId="1" builtinId="3"/>
  </cellStyles>
  <dxfs count="16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0"/>
  <sheetViews>
    <sheetView showGridLines="0" tabSelected="1" zoomScale="70" zoomScaleNormal="70" workbookViewId="0">
      <pane xSplit="2" ySplit="5" topLeftCell="C6" activePane="bottomRight" state="frozen"/>
      <selection activeCell="BA299" sqref="BA299"/>
      <selection pane="topRight" activeCell="BA299" sqref="BA299"/>
      <selection pane="bottomLeft" activeCell="BA299" sqref="BA299"/>
      <selection pane="bottomRight" sqref="A1:XFD1048576"/>
    </sheetView>
  </sheetViews>
  <sheetFormatPr defaultColWidth="0" defaultRowHeight="14.5" zeroHeight="1" x14ac:dyDescent="0.35"/>
  <cols>
    <col min="1" max="1" width="3.81640625" style="68" hidden="1" customWidth="1"/>
    <col min="2" max="2" width="19.54296875" style="68" customWidth="1"/>
    <col min="3" max="3" width="29.1796875" style="51" customWidth="1"/>
    <col min="4" max="4" width="21.7265625" style="51" customWidth="1"/>
    <col min="5" max="5" width="19.7265625" style="68" customWidth="1"/>
    <col min="6" max="6" width="19.81640625" style="68" customWidth="1"/>
    <col min="7" max="7" width="13.54296875" style="68" customWidth="1"/>
    <col min="8" max="8" width="17.26953125" style="68" customWidth="1"/>
    <col min="9" max="9" width="1.1796875" style="68" customWidth="1"/>
    <col min="10" max="10" width="24.81640625" style="68" bestFit="1" customWidth="1"/>
    <col min="11" max="11" width="1.1796875" style="68" customWidth="1"/>
    <col min="12" max="12" width="18.1796875" style="68" customWidth="1"/>
    <col min="13" max="13" width="14.1796875" style="68" customWidth="1"/>
    <col min="14" max="14" width="15.1796875" style="68" customWidth="1"/>
    <col min="15" max="15" width="14.26953125" style="68" customWidth="1"/>
    <col min="16" max="16" width="1.1796875" style="68" customWidth="1"/>
    <col min="17" max="17" width="14.453125" style="68" bestFit="1" customWidth="1"/>
    <col min="18" max="18" width="9.7265625" style="68" customWidth="1"/>
    <col min="19" max="19" width="1.1796875" style="68" customWidth="1"/>
    <col min="20" max="21" width="14.453125" style="68" customWidth="1"/>
    <col min="22" max="22" width="1.81640625" style="68" customWidth="1"/>
    <col min="23" max="25" width="14.453125" style="68" customWidth="1"/>
    <col min="26" max="26" width="1.7265625" style="68" customWidth="1"/>
    <col min="27" max="27" width="9.7265625" style="68" customWidth="1"/>
    <col min="28" max="29" width="13.1796875" style="68" customWidth="1"/>
    <col min="30" max="30" width="15.54296875" style="68" customWidth="1"/>
    <col min="31" max="16384" width="0" style="68" hidden="1"/>
  </cols>
  <sheetData>
    <row r="1" spans="1:30" x14ac:dyDescent="0.35">
      <c r="J1" s="68">
        <v>14</v>
      </c>
      <c r="L1" s="68">
        <v>32</v>
      </c>
      <c r="M1" s="68">
        <v>33</v>
      </c>
      <c r="N1" s="68">
        <v>35</v>
      </c>
      <c r="O1" s="68">
        <v>34</v>
      </c>
      <c r="Q1" s="68">
        <v>47</v>
      </c>
      <c r="R1" s="68">
        <v>27</v>
      </c>
      <c r="T1" s="68">
        <v>8</v>
      </c>
      <c r="U1" s="68">
        <v>6</v>
      </c>
      <c r="W1" s="68">
        <v>11</v>
      </c>
      <c r="X1" s="68">
        <v>24</v>
      </c>
      <c r="AA1" s="68">
        <v>29</v>
      </c>
      <c r="AD1" s="68">
        <v>26</v>
      </c>
    </row>
    <row r="2" spans="1:30" s="4" customFormat="1" ht="18.75" customHeight="1" x14ac:dyDescent="0.35">
      <c r="A2" s="3"/>
      <c r="B2" s="71" t="s">
        <v>144</v>
      </c>
      <c r="C2" s="74" t="s">
        <v>110</v>
      </c>
      <c r="D2" s="74"/>
      <c r="E2" s="74"/>
      <c r="F2" s="74"/>
      <c r="G2" s="74"/>
      <c r="H2" s="74"/>
      <c r="I2" s="68"/>
      <c r="J2" s="75" t="s">
        <v>111</v>
      </c>
      <c r="K2" s="68"/>
      <c r="L2" s="75" t="s">
        <v>48</v>
      </c>
      <c r="M2" s="75"/>
      <c r="N2" s="75"/>
      <c r="O2" s="75"/>
      <c r="P2" s="68"/>
      <c r="Q2" s="74" t="s">
        <v>116</v>
      </c>
      <c r="R2" s="74"/>
      <c r="S2" s="68"/>
      <c r="T2" s="72" t="s">
        <v>118</v>
      </c>
      <c r="U2" s="72"/>
      <c r="V2" s="68"/>
      <c r="W2" s="72" t="s">
        <v>366</v>
      </c>
      <c r="X2" s="72"/>
      <c r="Y2" s="72"/>
      <c r="Z2" s="68"/>
      <c r="AA2" s="73" t="s">
        <v>123</v>
      </c>
      <c r="AB2" s="73"/>
      <c r="AC2" s="73"/>
      <c r="AD2" s="73"/>
    </row>
    <row r="3" spans="1:30" s="4" customFormat="1" ht="16.5" customHeight="1" x14ac:dyDescent="0.35">
      <c r="A3" s="3"/>
      <c r="B3" s="71"/>
      <c r="C3" s="74"/>
      <c r="D3" s="74"/>
      <c r="E3" s="74"/>
      <c r="F3" s="74"/>
      <c r="G3" s="74"/>
      <c r="H3" s="74"/>
      <c r="I3" s="68"/>
      <c r="J3" s="75"/>
      <c r="K3" s="68"/>
      <c r="L3" s="75"/>
      <c r="M3" s="75"/>
      <c r="N3" s="75"/>
      <c r="O3" s="75"/>
      <c r="P3" s="68"/>
      <c r="Q3" s="74"/>
      <c r="R3" s="74"/>
      <c r="S3" s="68"/>
      <c r="T3" s="72"/>
      <c r="U3" s="72"/>
      <c r="V3" s="68"/>
      <c r="W3" s="72"/>
      <c r="X3" s="72"/>
      <c r="Y3" s="72"/>
      <c r="Z3" s="68"/>
      <c r="AA3" s="73"/>
      <c r="AB3" s="73"/>
      <c r="AC3" s="73"/>
      <c r="AD3" s="73"/>
    </row>
    <row r="4" spans="1:30" s="5" customFormat="1" ht="16.5" customHeight="1" x14ac:dyDescent="0.45">
      <c r="B4" s="63">
        <v>44295</v>
      </c>
      <c r="C4" s="6"/>
      <c r="D4" s="6"/>
      <c r="E4" s="7"/>
      <c r="F4" s="7"/>
      <c r="G4" s="7"/>
      <c r="H4" s="8"/>
      <c r="I4" s="68"/>
      <c r="J4" s="9"/>
      <c r="K4" s="68"/>
      <c r="L4" s="70" t="s">
        <v>117</v>
      </c>
      <c r="M4" s="70"/>
      <c r="N4" s="70"/>
      <c r="O4" s="70"/>
      <c r="P4" s="68"/>
      <c r="Q4" s="70" t="s">
        <v>117</v>
      </c>
      <c r="R4" s="70"/>
      <c r="S4" s="68"/>
      <c r="T4" s="10" t="s">
        <v>128</v>
      </c>
      <c r="U4" s="10" t="s">
        <v>121</v>
      </c>
      <c r="V4" s="68"/>
      <c r="W4" s="10" t="s">
        <v>128</v>
      </c>
      <c r="X4" s="10" t="s">
        <v>128</v>
      </c>
      <c r="Y4" s="10" t="s">
        <v>121</v>
      </c>
      <c r="Z4" s="68"/>
      <c r="AA4" s="62" t="s">
        <v>120</v>
      </c>
      <c r="AB4" s="62" t="s">
        <v>121</v>
      </c>
      <c r="AC4" s="62" t="s">
        <v>152</v>
      </c>
      <c r="AD4" s="62" t="s">
        <v>126</v>
      </c>
    </row>
    <row r="5" spans="1:30" s="12" customFormat="1" ht="26" x14ac:dyDescent="0.35">
      <c r="B5" s="60" t="s">
        <v>49</v>
      </c>
      <c r="C5" s="60" t="s">
        <v>3</v>
      </c>
      <c r="D5" s="60" t="s">
        <v>143</v>
      </c>
      <c r="E5" s="13" t="s">
        <v>50</v>
      </c>
      <c r="F5" s="13" t="s">
        <v>153</v>
      </c>
      <c r="G5" s="13" t="s">
        <v>1</v>
      </c>
      <c r="H5" s="13" t="s">
        <v>108</v>
      </c>
      <c r="I5" s="1"/>
      <c r="J5" s="14" t="s">
        <v>114</v>
      </c>
      <c r="K5" s="1"/>
      <c r="L5" s="14" t="s">
        <v>367</v>
      </c>
      <c r="M5" s="13" t="s">
        <v>112</v>
      </c>
      <c r="N5" s="13" t="s">
        <v>109</v>
      </c>
      <c r="O5" s="15" t="s">
        <v>113</v>
      </c>
      <c r="P5" s="1"/>
      <c r="Q5" s="11" t="s">
        <v>115</v>
      </c>
      <c r="R5" s="13" t="s">
        <v>2</v>
      </c>
      <c r="S5" s="1"/>
      <c r="T5" s="17" t="s">
        <v>119</v>
      </c>
      <c r="U5" s="16" t="s">
        <v>129</v>
      </c>
      <c r="V5" s="1"/>
      <c r="W5" s="17" t="s">
        <v>364</v>
      </c>
      <c r="X5" s="17" t="s">
        <v>365</v>
      </c>
      <c r="Y5" s="17" t="s">
        <v>122</v>
      </c>
      <c r="Z5" s="1"/>
      <c r="AA5" s="11" t="s">
        <v>124</v>
      </c>
      <c r="AB5" s="13" t="s">
        <v>125</v>
      </c>
      <c r="AC5" s="13" t="s">
        <v>399</v>
      </c>
      <c r="AD5" s="13" t="s">
        <v>127</v>
      </c>
    </row>
    <row r="6" spans="1:30" s="5" customFormat="1" ht="15" customHeight="1" x14ac:dyDescent="0.35">
      <c r="A6" s="18"/>
      <c r="B6" s="20" t="s">
        <v>106</v>
      </c>
      <c r="C6" s="19" t="s">
        <v>318</v>
      </c>
      <c r="D6" s="19" t="s">
        <v>193</v>
      </c>
      <c r="E6" s="19" t="s">
        <v>251</v>
      </c>
      <c r="F6" s="19" t="s">
        <v>217</v>
      </c>
      <c r="G6" s="19" t="s">
        <v>218</v>
      </c>
      <c r="H6" s="21">
        <v>0.01</v>
      </c>
      <c r="I6" s="68"/>
      <c r="J6" s="22">
        <v>115</v>
      </c>
      <c r="K6" s="68"/>
      <c r="L6" s="23">
        <v>-5.8215831377000007E-3</v>
      </c>
      <c r="M6" s="23">
        <v>5.8641425072000007E-2</v>
      </c>
      <c r="N6" s="23">
        <v>3.5705889699000001E-2</v>
      </c>
      <c r="O6" s="23">
        <v>0.18227930582999999</v>
      </c>
      <c r="P6" s="61"/>
      <c r="Q6" s="21">
        <v>8.7403598971999997E-3</v>
      </c>
      <c r="R6" s="21">
        <v>9.6952648851000009E-2</v>
      </c>
      <c r="S6" s="61"/>
      <c r="T6" s="64">
        <v>17150.778135</v>
      </c>
      <c r="U6" s="66">
        <v>5.926E-2</v>
      </c>
      <c r="V6" s="67"/>
      <c r="W6" s="64">
        <v>5420497.8600000003</v>
      </c>
      <c r="X6" s="64">
        <v>4884362.523</v>
      </c>
      <c r="Y6" s="56">
        <v>1.1097656724854861</v>
      </c>
      <c r="Z6" s="68"/>
      <c r="AA6" s="57">
        <v>1.02</v>
      </c>
      <c r="AB6" s="23">
        <v>0.10643478260869565</v>
      </c>
      <c r="AC6" s="23" t="s">
        <v>160</v>
      </c>
      <c r="AD6" s="65">
        <v>44286</v>
      </c>
    </row>
    <row r="7" spans="1:30" s="5" customFormat="1" ht="15" customHeight="1" x14ac:dyDescent="0.35">
      <c r="A7" s="18"/>
      <c r="B7" s="20" t="s">
        <v>52</v>
      </c>
      <c r="C7" s="19" t="s">
        <v>215</v>
      </c>
      <c r="D7" s="19" t="s">
        <v>193</v>
      </c>
      <c r="E7" s="19" t="s">
        <v>216</v>
      </c>
      <c r="F7" s="19" t="s">
        <v>217</v>
      </c>
      <c r="G7" s="19" t="s">
        <v>218</v>
      </c>
      <c r="H7" s="21">
        <v>1.2500000000000001E-2</v>
      </c>
      <c r="I7" s="68"/>
      <c r="J7" s="22">
        <v>150.18</v>
      </c>
      <c r="K7" s="68"/>
      <c r="L7" s="23">
        <v>-2.0315872456999999E-2</v>
      </c>
      <c r="M7" s="23">
        <v>-4.6197739288E-2</v>
      </c>
      <c r="N7" s="23">
        <v>-5.8705073937999994E-2</v>
      </c>
      <c r="O7" s="23">
        <v>3.1091007808000001E-2</v>
      </c>
      <c r="P7" s="61"/>
      <c r="Q7" s="21">
        <v>4.4808104421999997E-3</v>
      </c>
      <c r="R7" s="21">
        <v>5.1764705882000002E-2</v>
      </c>
      <c r="S7" s="61"/>
      <c r="T7" s="64">
        <v>4782.5689979999997</v>
      </c>
      <c r="U7" s="66">
        <v>4.5240000000000002E-2</v>
      </c>
      <c r="V7" s="68"/>
      <c r="W7" s="64">
        <v>3625775.1653</v>
      </c>
      <c r="X7" s="64">
        <v>3767378.8336999998</v>
      </c>
      <c r="Y7" s="56">
        <v>0.96241321230205867</v>
      </c>
      <c r="Z7" s="68"/>
      <c r="AA7" s="57">
        <v>0.69</v>
      </c>
      <c r="AB7" s="23">
        <v>5.5133839392728722E-2</v>
      </c>
      <c r="AC7" s="23" t="s">
        <v>154</v>
      </c>
      <c r="AD7" s="65">
        <v>44286</v>
      </c>
    </row>
    <row r="8" spans="1:30" s="5" customFormat="1" ht="15" customHeight="1" x14ac:dyDescent="0.35">
      <c r="A8" s="18"/>
      <c r="B8" s="20" t="s">
        <v>98</v>
      </c>
      <c r="C8" s="19" t="s">
        <v>303</v>
      </c>
      <c r="D8" s="19" t="s">
        <v>193</v>
      </c>
      <c r="E8" s="19" t="s">
        <v>251</v>
      </c>
      <c r="F8" s="19" t="s">
        <v>217</v>
      </c>
      <c r="G8" s="19" t="s">
        <v>218</v>
      </c>
      <c r="H8" s="21">
        <v>1.0800000000000001E-2</v>
      </c>
      <c r="I8" s="68"/>
      <c r="J8" s="22">
        <v>93.9</v>
      </c>
      <c r="K8" s="68"/>
      <c r="L8" s="23">
        <v>4.0438491977000002E-2</v>
      </c>
      <c r="M8" s="23">
        <v>6.9444663182000002E-2</v>
      </c>
      <c r="N8" s="23">
        <v>9.4384379407999999E-2</v>
      </c>
      <c r="O8" s="23">
        <v>7.0967247397E-2</v>
      </c>
      <c r="P8" s="61"/>
      <c r="Q8" s="21">
        <v>3.6435905929000003E-3</v>
      </c>
      <c r="R8" s="21">
        <v>3.9561643835999999E-2</v>
      </c>
      <c r="S8" s="61"/>
      <c r="T8" s="64">
        <v>4412.420787</v>
      </c>
      <c r="U8" s="66">
        <v>3.9879999999999999E-2</v>
      </c>
      <c r="V8" s="68"/>
      <c r="W8" s="64">
        <v>3671216.4693</v>
      </c>
      <c r="X8" s="64">
        <v>3841149.7119</v>
      </c>
      <c r="Y8" s="56">
        <v>0.95575979710617853</v>
      </c>
      <c r="Z8" s="68"/>
      <c r="AA8" s="57">
        <v>0.33</v>
      </c>
      <c r="AB8" s="23">
        <v>4.2172523961661337E-2</v>
      </c>
      <c r="AC8" s="23" t="s">
        <v>160</v>
      </c>
      <c r="AD8" s="65">
        <v>44286</v>
      </c>
    </row>
    <row r="9" spans="1:30" s="5" customFormat="1" ht="15" customHeight="1" x14ac:dyDescent="0.35">
      <c r="A9" s="18"/>
      <c r="B9" s="20" t="s">
        <v>85</v>
      </c>
      <c r="C9" s="19" t="s">
        <v>284</v>
      </c>
      <c r="D9" s="19" t="s">
        <v>193</v>
      </c>
      <c r="E9" s="19" t="s">
        <v>285</v>
      </c>
      <c r="F9" s="19" t="s">
        <v>220</v>
      </c>
      <c r="G9" s="19" t="s">
        <v>220</v>
      </c>
      <c r="H9" s="21">
        <v>6.0000000000000001E-3</v>
      </c>
      <c r="I9" s="68"/>
      <c r="J9" s="22">
        <v>172.5</v>
      </c>
      <c r="K9" s="68"/>
      <c r="L9" s="23">
        <v>-1.9700505686E-2</v>
      </c>
      <c r="M9" s="23">
        <v>-3.9114127432000004E-2</v>
      </c>
      <c r="N9" s="23">
        <v>-2.0097885182000001E-2</v>
      </c>
      <c r="O9" s="23">
        <v>0.15155211489999998</v>
      </c>
      <c r="P9" s="61"/>
      <c r="Q9" s="21">
        <v>4.4130127298E-3</v>
      </c>
      <c r="R9" s="21">
        <v>6.4790883458999998E-2</v>
      </c>
      <c r="S9" s="61"/>
      <c r="T9" s="64">
        <v>8423.4132320999997</v>
      </c>
      <c r="U9" s="66">
        <v>3.4970000000000001E-2</v>
      </c>
      <c r="V9" s="68"/>
      <c r="W9" s="64">
        <v>3180376.8075000001</v>
      </c>
      <c r="X9" s="64">
        <v>2718769.8061000002</v>
      </c>
      <c r="Y9" s="56">
        <v>1.169785246387653</v>
      </c>
      <c r="Z9" s="68"/>
      <c r="AA9" s="57">
        <v>0.78</v>
      </c>
      <c r="AB9" s="23">
        <v>5.426086956521739E-2</v>
      </c>
      <c r="AC9" s="23" t="s">
        <v>154</v>
      </c>
      <c r="AD9" s="65">
        <v>44286</v>
      </c>
    </row>
    <row r="10" spans="1:30" s="5" customFormat="1" ht="15" customHeight="1" x14ac:dyDescent="0.35">
      <c r="A10" s="18"/>
      <c r="B10" s="20" t="s">
        <v>166</v>
      </c>
      <c r="C10" s="19" t="s">
        <v>324</v>
      </c>
      <c r="D10" s="19" t="s">
        <v>193</v>
      </c>
      <c r="E10" s="19" t="s">
        <v>285</v>
      </c>
      <c r="F10" s="19" t="s">
        <v>325</v>
      </c>
      <c r="G10" s="19" t="s">
        <v>208</v>
      </c>
      <c r="H10" s="21">
        <v>8.5000000000000006E-3</v>
      </c>
      <c r="I10" s="68"/>
      <c r="J10" s="22">
        <v>116.03</v>
      </c>
      <c r="K10" s="68"/>
      <c r="L10" s="23">
        <v>6.0580216449999998E-3</v>
      </c>
      <c r="M10" s="23">
        <v>-1.9164361614000001E-2</v>
      </c>
      <c r="N10" s="23">
        <v>-4.5791585184999997E-2</v>
      </c>
      <c r="O10" s="23">
        <v>0.17930655652999999</v>
      </c>
      <c r="P10" s="61"/>
      <c r="Q10" s="21">
        <v>5.0897170461999992E-3</v>
      </c>
      <c r="R10" s="21">
        <v>6.5032987747000004E-2</v>
      </c>
      <c r="S10" s="61"/>
      <c r="T10" s="64">
        <v>7872.8908758999996</v>
      </c>
      <c r="U10" s="66">
        <v>3.3349999999999998E-2</v>
      </c>
      <c r="V10" s="68"/>
      <c r="W10" s="64">
        <v>3144536.1079000002</v>
      </c>
      <c r="X10" s="64">
        <v>2979473.4925000002</v>
      </c>
      <c r="Y10" s="56">
        <v>1.0553999274756092</v>
      </c>
      <c r="Z10" s="68"/>
      <c r="AA10" s="57">
        <v>0.59</v>
      </c>
      <c r="AB10" s="23">
        <v>6.1018702059812115E-2</v>
      </c>
      <c r="AC10" s="23" t="s">
        <v>167</v>
      </c>
      <c r="AD10" s="65">
        <v>44286</v>
      </c>
    </row>
    <row r="11" spans="1:30" s="5" customFormat="1" ht="15" customHeight="1" x14ac:dyDescent="0.35">
      <c r="A11" s="18"/>
      <c r="B11" s="20" t="s">
        <v>51</v>
      </c>
      <c r="C11" s="19" t="s">
        <v>212</v>
      </c>
      <c r="D11" s="19" t="s">
        <v>193</v>
      </c>
      <c r="E11" s="19" t="s">
        <v>213</v>
      </c>
      <c r="F11" s="19" t="s">
        <v>210</v>
      </c>
      <c r="G11" s="19" t="s">
        <v>214</v>
      </c>
      <c r="H11" s="20">
        <v>1.3500000000000002E-2</v>
      </c>
      <c r="I11" s="68"/>
      <c r="J11" s="22">
        <v>83.99</v>
      </c>
      <c r="K11" s="68"/>
      <c r="L11" s="23">
        <v>2.0531918749999999E-2</v>
      </c>
      <c r="M11" s="23">
        <v>-6.4665617906000006E-2</v>
      </c>
      <c r="N11" s="23">
        <v>-3.2412708177999995E-2</v>
      </c>
      <c r="O11" s="23">
        <v>1.0452027867E-2</v>
      </c>
      <c r="P11" s="61"/>
      <c r="Q11" s="21">
        <v>5.5589123867000002E-3</v>
      </c>
      <c r="R11" s="21">
        <v>6.2285379250000002E-2</v>
      </c>
      <c r="S11" s="61"/>
      <c r="T11" s="64">
        <v>6056.8465489</v>
      </c>
      <c r="U11" s="66">
        <v>2.4729999999999999E-2</v>
      </c>
      <c r="V11" s="69"/>
      <c r="W11" s="64">
        <v>2237342.5860000001</v>
      </c>
      <c r="X11" s="64">
        <v>2863711.2028999999</v>
      </c>
      <c r="Y11" s="56">
        <v>0.78127381830063947</v>
      </c>
      <c r="Z11" s="68"/>
      <c r="AA11" s="57">
        <v>0.46</v>
      </c>
      <c r="AB11" s="23">
        <v>6.5722109774973225E-2</v>
      </c>
      <c r="AC11" s="23" t="s">
        <v>154</v>
      </c>
      <c r="AD11" s="65">
        <v>44294</v>
      </c>
    </row>
    <row r="12" spans="1:30" s="5" customFormat="1" ht="15" customHeight="1" x14ac:dyDescent="0.35">
      <c r="A12" s="18"/>
      <c r="B12" s="20" t="s">
        <v>55</v>
      </c>
      <c r="C12" s="19" t="s">
        <v>226</v>
      </c>
      <c r="D12" s="19" t="s">
        <v>227</v>
      </c>
      <c r="E12" s="19" t="s">
        <v>228</v>
      </c>
      <c r="F12" s="19" t="s">
        <v>229</v>
      </c>
      <c r="G12" s="19" t="s">
        <v>229</v>
      </c>
      <c r="H12" s="21">
        <v>2.7700000000000003E-3</v>
      </c>
      <c r="I12" s="68"/>
      <c r="J12" s="22">
        <v>115.98</v>
      </c>
      <c r="K12" s="68"/>
      <c r="L12" s="23">
        <v>4.0634538119999994E-2</v>
      </c>
      <c r="M12" s="23">
        <v>2.0367443758000001E-3</v>
      </c>
      <c r="N12" s="23">
        <v>-2.8695168388E-2</v>
      </c>
      <c r="O12" s="23">
        <v>-8.0974826221999988E-2</v>
      </c>
      <c r="P12" s="61"/>
      <c r="Q12" s="21">
        <v>9.6207102221999991E-3</v>
      </c>
      <c r="R12" s="21">
        <v>9.2748665994999993E-2</v>
      </c>
      <c r="S12" s="61"/>
      <c r="T12" s="64">
        <v>3973.5057222999999</v>
      </c>
      <c r="U12" s="66">
        <v>2.036E-2</v>
      </c>
      <c r="V12" s="68"/>
      <c r="W12" s="64">
        <v>1846365.6462000001</v>
      </c>
      <c r="X12" s="64">
        <v>1603242.6915</v>
      </c>
      <c r="Y12" s="56">
        <v>1.1516445114572975</v>
      </c>
      <c r="Z12" s="68"/>
      <c r="AA12" s="57">
        <v>1.0823299</v>
      </c>
      <c r="AB12" s="23">
        <v>0.1119844697361614</v>
      </c>
      <c r="AC12" s="23" t="s">
        <v>154</v>
      </c>
      <c r="AD12" s="65">
        <v>44286</v>
      </c>
    </row>
    <row r="13" spans="1:30" s="5" customFormat="1" ht="15" customHeight="1" x14ac:dyDescent="0.35">
      <c r="A13" s="18"/>
      <c r="B13" s="20" t="s">
        <v>74</v>
      </c>
      <c r="C13" s="19" t="s">
        <v>266</v>
      </c>
      <c r="D13" s="19" t="s">
        <v>193</v>
      </c>
      <c r="E13" s="19" t="s">
        <v>197</v>
      </c>
      <c r="F13" s="19" t="s">
        <v>267</v>
      </c>
      <c r="G13" s="19" t="s">
        <v>267</v>
      </c>
      <c r="H13" s="21">
        <v>6.0000000000000001E-3</v>
      </c>
      <c r="I13" s="68"/>
      <c r="J13" s="22">
        <v>206.84</v>
      </c>
      <c r="K13" s="68"/>
      <c r="L13" s="23">
        <v>4.3599230448000001E-2</v>
      </c>
      <c r="M13" s="23">
        <v>-3.2957649671000004E-2</v>
      </c>
      <c r="N13" s="23">
        <v>-3.0893141938E-2</v>
      </c>
      <c r="O13" s="23">
        <v>2.0819186351E-2</v>
      </c>
      <c r="P13" s="61"/>
      <c r="Q13" s="21">
        <v>2.0142001108000001E-3</v>
      </c>
      <c r="R13" s="21">
        <v>2.6490384615000001E-2</v>
      </c>
      <c r="S13" s="61"/>
      <c r="T13" s="64">
        <v>2012.6399561999999</v>
      </c>
      <c r="U13" s="66">
        <v>2.2499999999999999E-2</v>
      </c>
      <c r="V13" s="68"/>
      <c r="W13" s="64">
        <v>2068400</v>
      </c>
      <c r="X13" s="64">
        <v>2204183.9750999999</v>
      </c>
      <c r="Y13" s="56">
        <v>0.93839716800688577</v>
      </c>
      <c r="Z13" s="68"/>
      <c r="AA13" s="57">
        <v>0.4</v>
      </c>
      <c r="AB13" s="23">
        <v>2.3206343067105013E-2</v>
      </c>
      <c r="AC13" s="23" t="s">
        <v>154</v>
      </c>
      <c r="AD13" s="65">
        <v>44286</v>
      </c>
    </row>
    <row r="14" spans="1:30" s="5" customFormat="1" ht="15" customHeight="1" x14ac:dyDescent="0.35">
      <c r="A14" s="18"/>
      <c r="B14" s="20" t="s">
        <v>147</v>
      </c>
      <c r="C14" s="19" t="s">
        <v>326</v>
      </c>
      <c r="D14" s="19" t="s">
        <v>193</v>
      </c>
      <c r="E14" s="19" t="s">
        <v>197</v>
      </c>
      <c r="F14" s="19" t="s">
        <v>210</v>
      </c>
      <c r="G14" s="19" t="s">
        <v>208</v>
      </c>
      <c r="H14" s="21">
        <v>5.5000000000000005E-3</v>
      </c>
      <c r="I14" s="68"/>
      <c r="J14" s="22">
        <v>107.65</v>
      </c>
      <c r="K14" s="68"/>
      <c r="L14" s="23">
        <v>4.7666484013000006E-2</v>
      </c>
      <c r="M14" s="23">
        <v>-7.4947279347000004E-2</v>
      </c>
      <c r="N14" s="23">
        <v>-6.7181052445E-2</v>
      </c>
      <c r="O14" s="23">
        <v>0.20512221161999999</v>
      </c>
      <c r="P14" s="61"/>
      <c r="Q14" s="21">
        <v>2.4271844660000001E-3</v>
      </c>
      <c r="R14" s="21">
        <v>3.5882650739000002E-2</v>
      </c>
      <c r="S14" s="61"/>
      <c r="T14" s="64">
        <v>5161.0777705999999</v>
      </c>
      <c r="U14" s="66">
        <v>2.1489999999999999E-2</v>
      </c>
      <c r="V14" s="68"/>
      <c r="W14" s="64">
        <v>1960057.075</v>
      </c>
      <c r="X14" s="64">
        <v>2041182.5965</v>
      </c>
      <c r="Y14" s="56">
        <v>0.96025562747835236</v>
      </c>
      <c r="Z14" s="68"/>
      <c r="AA14" s="57">
        <v>0.25</v>
      </c>
      <c r="AB14" s="23">
        <v>2.7868091035764049E-2</v>
      </c>
      <c r="AC14" s="23" t="s">
        <v>159</v>
      </c>
      <c r="AD14" s="65">
        <v>44273</v>
      </c>
    </row>
    <row r="15" spans="1:30" s="5" customFormat="1" ht="15" customHeight="1" x14ac:dyDescent="0.35">
      <c r="A15" s="18"/>
      <c r="B15" s="20" t="s">
        <v>99</v>
      </c>
      <c r="C15" s="19" t="s">
        <v>304</v>
      </c>
      <c r="D15" s="19" t="s">
        <v>193</v>
      </c>
      <c r="E15" s="19" t="s">
        <v>216</v>
      </c>
      <c r="F15" s="19" t="s">
        <v>305</v>
      </c>
      <c r="G15" s="19" t="s">
        <v>306</v>
      </c>
      <c r="H15" s="21">
        <v>0.01</v>
      </c>
      <c r="I15" s="68"/>
      <c r="J15" s="22">
        <v>93.31</v>
      </c>
      <c r="K15" s="68"/>
      <c r="L15" s="23">
        <v>8.4464451447000006E-3</v>
      </c>
      <c r="M15" s="23">
        <v>-3.0071002979000002E-2</v>
      </c>
      <c r="N15" s="23">
        <v>-4.1247785113E-2</v>
      </c>
      <c r="O15" s="23">
        <v>2.3134715467999997E-2</v>
      </c>
      <c r="P15" s="61"/>
      <c r="Q15" s="21">
        <v>5.6958624395000001E-3</v>
      </c>
      <c r="R15" s="21">
        <v>6.2474226803999999E-2</v>
      </c>
      <c r="S15" s="61"/>
      <c r="T15" s="64">
        <v>3152.5356280000001</v>
      </c>
      <c r="U15" s="66">
        <v>2.1299999999999999E-2</v>
      </c>
      <c r="V15" s="68"/>
      <c r="W15" s="64">
        <v>1937799.3757</v>
      </c>
      <c r="X15" s="64">
        <v>2362857.6773000001</v>
      </c>
      <c r="Y15" s="56">
        <v>0.82010837737560749</v>
      </c>
      <c r="Z15" s="68"/>
      <c r="AA15" s="57">
        <v>0.53</v>
      </c>
      <c r="AB15" s="23">
        <v>6.8159897117136423E-2</v>
      </c>
      <c r="AC15" s="23" t="s">
        <v>161</v>
      </c>
      <c r="AD15" s="65">
        <v>44286</v>
      </c>
    </row>
    <row r="16" spans="1:30" s="5" customFormat="1" ht="15" customHeight="1" x14ac:dyDescent="0.35">
      <c r="A16" s="18"/>
      <c r="B16" s="20" t="s">
        <v>173</v>
      </c>
      <c r="C16" s="19" t="s">
        <v>350</v>
      </c>
      <c r="D16" s="19" t="s">
        <v>193</v>
      </c>
      <c r="E16" s="19" t="s">
        <v>224</v>
      </c>
      <c r="F16" s="19" t="s">
        <v>267</v>
      </c>
      <c r="G16" s="19" t="s">
        <v>351</v>
      </c>
      <c r="H16" s="21">
        <v>6.0000000000000001E-3</v>
      </c>
      <c r="I16" s="68"/>
      <c r="J16" s="22">
        <v>100.4</v>
      </c>
      <c r="K16" s="68"/>
      <c r="L16" s="23">
        <v>-3.8337053338E-3</v>
      </c>
      <c r="M16" s="23">
        <v>-1.1048064976000001E-2</v>
      </c>
      <c r="N16" s="23">
        <v>-2.1198458938E-2</v>
      </c>
      <c r="O16" s="23">
        <v>8.3398383239999999E-2</v>
      </c>
      <c r="P16" s="61"/>
      <c r="Q16" s="21">
        <v>5.5254070054000003E-3</v>
      </c>
      <c r="R16" s="21">
        <v>7.6808721506999994E-2</v>
      </c>
      <c r="S16" s="61"/>
      <c r="T16" s="64">
        <v>4200.9195486999997</v>
      </c>
      <c r="U16" s="66">
        <v>2.3860000000000003E-2</v>
      </c>
      <c r="V16" s="68"/>
      <c r="W16" s="64">
        <v>2163318.7999999998</v>
      </c>
      <c r="X16" s="64">
        <v>2090069.8152999999</v>
      </c>
      <c r="Y16" s="56">
        <v>1.0350461904017718</v>
      </c>
      <c r="Z16" s="68"/>
      <c r="AA16" s="57">
        <v>0.56000000000000005</v>
      </c>
      <c r="AB16" s="23">
        <v>6.6932270916334663E-2</v>
      </c>
      <c r="AC16" s="23" t="s">
        <v>154</v>
      </c>
      <c r="AD16" s="65">
        <v>44286</v>
      </c>
    </row>
    <row r="17" spans="1:30" s="5" customFormat="1" ht="15" customHeight="1" x14ac:dyDescent="0.35">
      <c r="A17" s="18"/>
      <c r="B17" s="20" t="s">
        <v>100</v>
      </c>
      <c r="C17" s="19" t="s">
        <v>307</v>
      </c>
      <c r="D17" s="19" t="s">
        <v>193</v>
      </c>
      <c r="E17" s="19" t="s">
        <v>251</v>
      </c>
      <c r="F17" s="19" t="s">
        <v>210</v>
      </c>
      <c r="G17" s="19" t="s">
        <v>208</v>
      </c>
      <c r="H17" s="21">
        <v>9.0000000000000011E-3</v>
      </c>
      <c r="I17" s="68"/>
      <c r="J17" s="22">
        <v>10.36</v>
      </c>
      <c r="K17" s="68"/>
      <c r="L17" s="23">
        <v>-2.8024056683E-3</v>
      </c>
      <c r="M17" s="23">
        <v>2.0974448298000003E-2</v>
      </c>
      <c r="N17" s="23">
        <v>2.4893736007000001E-2</v>
      </c>
      <c r="O17" s="23">
        <v>0.19518930794</v>
      </c>
      <c r="P17" s="61"/>
      <c r="Q17" s="21">
        <v>7.5829383886000003E-3</v>
      </c>
      <c r="R17" s="21">
        <v>8.8541666666999988E-2</v>
      </c>
      <c r="S17" s="61"/>
      <c r="T17" s="64">
        <v>7903.8645442999996</v>
      </c>
      <c r="U17" s="66">
        <v>2.606E-2</v>
      </c>
      <c r="V17" s="68"/>
      <c r="W17" s="64">
        <v>1890575.4728000001</v>
      </c>
      <c r="X17" s="64">
        <v>1837655.8521</v>
      </c>
      <c r="Y17" s="56">
        <v>1.0287973510597894</v>
      </c>
      <c r="Z17" s="68"/>
      <c r="AA17" s="57">
        <v>0.08</v>
      </c>
      <c r="AB17" s="23">
        <v>9.2664092664092659E-2</v>
      </c>
      <c r="AC17" s="23" t="s">
        <v>154</v>
      </c>
      <c r="AD17" s="65">
        <v>44286</v>
      </c>
    </row>
    <row r="18" spans="1:30" s="5" customFormat="1" ht="15" customHeight="1" x14ac:dyDescent="0.35">
      <c r="A18" s="18"/>
      <c r="B18" s="20" t="s">
        <v>145</v>
      </c>
      <c r="C18" s="19" t="s">
        <v>296</v>
      </c>
      <c r="D18" s="19" t="s">
        <v>193</v>
      </c>
      <c r="E18" s="19" t="s">
        <v>224</v>
      </c>
      <c r="F18" s="19" t="s">
        <v>210</v>
      </c>
      <c r="G18" s="19" t="s">
        <v>214</v>
      </c>
      <c r="H18" s="21">
        <v>1.2500000000000001E-2</v>
      </c>
      <c r="I18" s="68"/>
      <c r="J18" s="22">
        <v>85.2</v>
      </c>
      <c r="K18" s="68"/>
      <c r="L18" s="23">
        <v>-3.3696753826999999E-2</v>
      </c>
      <c r="M18" s="23">
        <v>-7.5587358783999997E-2</v>
      </c>
      <c r="N18" s="23">
        <v>-5.2904827339000003E-2</v>
      </c>
      <c r="O18" s="23">
        <v>0.10520607052000001</v>
      </c>
      <c r="P18" s="61"/>
      <c r="Q18" s="21">
        <v>6.2597809076999997E-3</v>
      </c>
      <c r="R18" s="21">
        <v>6.9851610568000003E-2</v>
      </c>
      <c r="S18" s="61"/>
      <c r="T18" s="64">
        <v>5574.8706675000003</v>
      </c>
      <c r="U18" s="66">
        <v>2.5239999999999999E-2</v>
      </c>
      <c r="V18" s="68"/>
      <c r="W18" s="64">
        <v>1751965.2996</v>
      </c>
      <c r="X18" s="64">
        <v>1740044.3766000001</v>
      </c>
      <c r="Y18" s="56">
        <v>1.0068509304477011</v>
      </c>
      <c r="Z18" s="68"/>
      <c r="AA18" s="57">
        <v>0.56000000000000005</v>
      </c>
      <c r="AB18" s="23">
        <v>7.8873239436619724E-2</v>
      </c>
      <c r="AC18" s="23" t="s">
        <v>154</v>
      </c>
      <c r="AD18" s="65">
        <v>44294</v>
      </c>
    </row>
    <row r="19" spans="1:30" s="5" customFormat="1" ht="15" customHeight="1" x14ac:dyDescent="0.35">
      <c r="A19" s="18"/>
      <c r="B19" s="20" t="s">
        <v>53</v>
      </c>
      <c r="C19" s="19" t="s">
        <v>219</v>
      </c>
      <c r="D19" s="19" t="s">
        <v>193</v>
      </c>
      <c r="E19" s="19" t="s">
        <v>213</v>
      </c>
      <c r="F19" s="19" t="s">
        <v>220</v>
      </c>
      <c r="G19" s="19" t="s">
        <v>220</v>
      </c>
      <c r="H19" s="21">
        <v>0.01</v>
      </c>
      <c r="I19" s="68"/>
      <c r="J19" s="22">
        <v>139.5</v>
      </c>
      <c r="K19" s="68"/>
      <c r="L19" s="23">
        <v>-3.3363815178000002E-2</v>
      </c>
      <c r="M19" s="23">
        <v>-5.7935872892000001E-2</v>
      </c>
      <c r="N19" s="23">
        <v>-9.3437616579000002E-2</v>
      </c>
      <c r="O19" s="23">
        <v>4.0215899550999995E-2</v>
      </c>
      <c r="P19" s="61"/>
      <c r="Q19" s="21">
        <v>4.6200524065999997E-3</v>
      </c>
      <c r="R19" s="21">
        <v>5.5915492958000003E-2</v>
      </c>
      <c r="S19" s="61"/>
      <c r="T19" s="64">
        <v>3408.2075451000001</v>
      </c>
      <c r="U19" s="66">
        <v>1.7729999999999999E-2</v>
      </c>
      <c r="V19" s="68"/>
      <c r="W19" s="64">
        <v>1648578.4964999999</v>
      </c>
      <c r="X19" s="64">
        <v>1999370.5125</v>
      </c>
      <c r="Y19" s="56">
        <v>0.82454876982187164</v>
      </c>
      <c r="Z19" s="68"/>
      <c r="AA19" s="57">
        <v>0.67</v>
      </c>
      <c r="AB19" s="23">
        <v>5.7634408602150543E-2</v>
      </c>
      <c r="AC19" s="23" t="s">
        <v>154</v>
      </c>
      <c r="AD19" s="65">
        <v>44286</v>
      </c>
    </row>
    <row r="20" spans="1:30" s="5" customFormat="1" ht="15" customHeight="1" x14ac:dyDescent="0.35">
      <c r="A20" s="18"/>
      <c r="B20" s="20" t="s">
        <v>181</v>
      </c>
      <c r="C20" s="19" t="s">
        <v>349</v>
      </c>
      <c r="D20" s="19" t="s">
        <v>193</v>
      </c>
      <c r="E20" s="19" t="s">
        <v>216</v>
      </c>
      <c r="F20" s="19" t="s">
        <v>220</v>
      </c>
      <c r="G20" s="19" t="s">
        <v>220</v>
      </c>
      <c r="H20" s="21">
        <v>9.0000000000000011E-3</v>
      </c>
      <c r="I20" s="68"/>
      <c r="J20" s="22">
        <v>123.89</v>
      </c>
      <c r="K20" s="68"/>
      <c r="L20" s="23">
        <v>-1.1319421094E-2</v>
      </c>
      <c r="M20" s="23">
        <v>-2.7765110220000003E-2</v>
      </c>
      <c r="N20" s="23">
        <v>-2.1037102662999997E-2</v>
      </c>
      <c r="O20" s="23">
        <v>0.21848152664000001</v>
      </c>
      <c r="P20" s="61"/>
      <c r="Q20" s="21">
        <v>5.3968253968E-3</v>
      </c>
      <c r="R20" s="21">
        <v>7.3207749308000003E-2</v>
      </c>
      <c r="S20" s="61"/>
      <c r="T20" s="64">
        <v>6377.0094636000003</v>
      </c>
      <c r="U20" s="66">
        <v>2.5009999999999998E-2</v>
      </c>
      <c r="V20" s="68"/>
      <c r="W20" s="64">
        <v>2280376.0816000002</v>
      </c>
      <c r="X20" s="64">
        <v>2169541.7870999998</v>
      </c>
      <c r="Y20" s="56">
        <v>1.0510864990750657</v>
      </c>
      <c r="Z20" s="68"/>
      <c r="AA20" s="57">
        <v>0.68</v>
      </c>
      <c r="AB20" s="23">
        <v>6.5864880135604167E-2</v>
      </c>
      <c r="AC20" s="23" t="s">
        <v>154</v>
      </c>
      <c r="AD20" s="65">
        <v>44286</v>
      </c>
    </row>
    <row r="21" spans="1:30" s="5" customFormat="1" ht="15" customHeight="1" x14ac:dyDescent="0.35">
      <c r="A21" s="18"/>
      <c r="B21" s="20" t="s">
        <v>148</v>
      </c>
      <c r="C21" s="19" t="s">
        <v>327</v>
      </c>
      <c r="D21" s="19" t="s">
        <v>193</v>
      </c>
      <c r="E21" s="19" t="s">
        <v>197</v>
      </c>
      <c r="F21" s="19" t="s">
        <v>209</v>
      </c>
      <c r="G21" s="19" t="s">
        <v>206</v>
      </c>
      <c r="H21" s="21">
        <v>1.3500000000000002E-2</v>
      </c>
      <c r="I21" s="68"/>
      <c r="J21" s="22">
        <v>108.14</v>
      </c>
      <c r="K21" s="68"/>
      <c r="L21" s="23">
        <v>-9.0868594997999992E-3</v>
      </c>
      <c r="M21" s="23">
        <v>-6.5104089540999999E-2</v>
      </c>
      <c r="N21" s="23">
        <v>-5.0251589183999995E-2</v>
      </c>
      <c r="O21" s="23">
        <v>0.19297610741999999</v>
      </c>
      <c r="P21" s="61"/>
      <c r="Q21" s="21">
        <v>1.6466928918000001E-3</v>
      </c>
      <c r="R21" s="21">
        <v>4.1786436707999995E-2</v>
      </c>
      <c r="S21" s="61"/>
      <c r="T21" s="64">
        <v>3447.7892840999998</v>
      </c>
      <c r="U21" s="66">
        <v>1.7000000000000001E-2</v>
      </c>
      <c r="V21" s="68"/>
      <c r="W21" s="64">
        <v>1543265.3992999999</v>
      </c>
      <c r="X21" s="64">
        <v>1703597.0837000001</v>
      </c>
      <c r="Y21" s="56">
        <v>0.90588638244685193</v>
      </c>
      <c r="Z21" s="68"/>
      <c r="AA21" s="57">
        <v>0.18</v>
      </c>
      <c r="AB21" s="23">
        <v>1.9974107638246717E-2</v>
      </c>
      <c r="AC21" s="23" t="s">
        <v>154</v>
      </c>
      <c r="AD21" s="65">
        <v>44286</v>
      </c>
    </row>
    <row r="22" spans="1:30" s="5" customFormat="1" ht="15" customHeight="1" x14ac:dyDescent="0.35">
      <c r="A22" s="18"/>
      <c r="B22" s="20" t="s">
        <v>374</v>
      </c>
      <c r="C22" s="19" t="s">
        <v>404</v>
      </c>
      <c r="D22" s="19" t="s">
        <v>193</v>
      </c>
      <c r="E22" s="19" t="s">
        <v>285</v>
      </c>
      <c r="F22" s="19" t="s">
        <v>273</v>
      </c>
      <c r="G22" s="19" t="s">
        <v>405</v>
      </c>
      <c r="H22" s="21">
        <v>0.01</v>
      </c>
      <c r="I22" s="68"/>
      <c r="J22" s="22">
        <v>111.45</v>
      </c>
      <c r="K22" s="68"/>
      <c r="L22" s="23">
        <v>1.1674658022E-2</v>
      </c>
      <c r="M22" s="23">
        <v>-1.2922960305E-2</v>
      </c>
      <c r="N22" s="23">
        <v>-1.6271895021000002E-2</v>
      </c>
      <c r="O22" s="23">
        <v>3.3440250114000002E-2</v>
      </c>
      <c r="P22" s="61"/>
      <c r="Q22" s="21">
        <v>4.8780487805E-3</v>
      </c>
      <c r="R22" s="21">
        <v>5.7571615149999998E-2</v>
      </c>
      <c r="S22" s="61"/>
      <c r="T22" s="64">
        <v>2911.1962871999999</v>
      </c>
      <c r="U22" s="66">
        <v>1.806E-2</v>
      </c>
      <c r="V22" s="68"/>
      <c r="W22" s="64">
        <v>1647095.1424</v>
      </c>
      <c r="X22" s="64">
        <v>1602649.1051</v>
      </c>
      <c r="Y22" s="56">
        <v>1.0277328562806183</v>
      </c>
      <c r="Z22" s="68"/>
      <c r="AA22" s="57">
        <v>0.54</v>
      </c>
      <c r="AB22" s="23">
        <v>5.8142664872139975E-2</v>
      </c>
      <c r="AC22" s="23" t="s">
        <v>156</v>
      </c>
      <c r="AD22" s="65">
        <v>44286</v>
      </c>
    </row>
    <row r="23" spans="1:30" s="5" customFormat="1" ht="15" customHeight="1" x14ac:dyDescent="0.35">
      <c r="A23" s="18"/>
      <c r="B23" s="20" t="s">
        <v>195</v>
      </c>
      <c r="C23" s="19" t="s">
        <v>196</v>
      </c>
      <c r="D23" s="19" t="s">
        <v>193</v>
      </c>
      <c r="E23" s="19" t="s">
        <v>197</v>
      </c>
      <c r="F23" s="19" t="s">
        <v>198</v>
      </c>
      <c r="G23" s="19" t="s">
        <v>199</v>
      </c>
      <c r="H23" s="21" t="s">
        <v>200</v>
      </c>
      <c r="I23" s="68"/>
      <c r="J23" s="22">
        <v>88.08</v>
      </c>
      <c r="K23" s="68"/>
      <c r="L23" s="23">
        <v>-1.9001631059999999E-2</v>
      </c>
      <c r="M23" s="23">
        <v>-7.1100344487999997E-2</v>
      </c>
      <c r="N23" s="23">
        <v>-5.0202825849000002E-2</v>
      </c>
      <c r="O23" s="23">
        <v>0.11716359326999999</v>
      </c>
      <c r="P23" s="61"/>
      <c r="Q23" s="21">
        <v>1.7787659811000001E-3</v>
      </c>
      <c r="R23" s="21">
        <v>4.7387606318E-2</v>
      </c>
      <c r="S23" s="61"/>
      <c r="T23" s="64">
        <v>3235.1398586999999</v>
      </c>
      <c r="U23" s="66">
        <v>1.5349999999999999E-2</v>
      </c>
      <c r="V23" s="68"/>
      <c r="W23" s="64">
        <v>1389956.3929999999</v>
      </c>
      <c r="X23" s="64">
        <v>1533943.8566000001</v>
      </c>
      <c r="Y23" s="56">
        <v>0.906132507405356</v>
      </c>
      <c r="Z23" s="68"/>
      <c r="AA23" s="57">
        <v>0.16</v>
      </c>
      <c r="AB23" s="23">
        <v>2.1798365122615803E-2</v>
      </c>
      <c r="AC23" s="23" t="s">
        <v>154</v>
      </c>
      <c r="AD23" s="65">
        <v>44286</v>
      </c>
    </row>
    <row r="24" spans="1:30" s="5" customFormat="1" ht="15" customHeight="1" x14ac:dyDescent="0.35">
      <c r="A24" s="18"/>
      <c r="B24" s="20" t="s">
        <v>194</v>
      </c>
      <c r="C24" s="19" t="s">
        <v>407</v>
      </c>
      <c r="D24" s="19" t="s">
        <v>193</v>
      </c>
      <c r="E24" s="19" t="s">
        <v>285</v>
      </c>
      <c r="F24" s="19" t="s">
        <v>210</v>
      </c>
      <c r="G24" s="19" t="s">
        <v>214</v>
      </c>
      <c r="H24" s="21">
        <v>8.9999999999999993E-3</v>
      </c>
      <c r="I24" s="68"/>
      <c r="J24" s="22">
        <v>113.2</v>
      </c>
      <c r="K24" s="68"/>
      <c r="L24" s="23">
        <v>-1.0527728032000002E-2</v>
      </c>
      <c r="M24" s="23">
        <v>3.7677814416000002E-2</v>
      </c>
      <c r="N24" s="23">
        <v>3.1442441002999998E-2</v>
      </c>
      <c r="O24" s="23">
        <v>0.35894555386999999</v>
      </c>
      <c r="P24" s="61"/>
      <c r="Q24" s="21">
        <v>5.2169376576000001E-3</v>
      </c>
      <c r="R24" s="21">
        <v>7.0273224043999993E-2</v>
      </c>
      <c r="S24" s="61"/>
      <c r="T24" s="64">
        <v>6358.8953952000002</v>
      </c>
      <c r="U24" s="66">
        <v>1.618E-2</v>
      </c>
      <c r="V24" s="68"/>
      <c r="W24" s="64">
        <v>1469845.5131999999</v>
      </c>
      <c r="X24" s="64">
        <v>1313361.8725000001</v>
      </c>
      <c r="Y24" s="56">
        <v>1.1191473911163048</v>
      </c>
      <c r="Z24" s="68"/>
      <c r="AA24" s="57">
        <v>0.6</v>
      </c>
      <c r="AB24" s="23">
        <v>6.3604240282685506E-2</v>
      </c>
      <c r="AC24" s="23" t="s">
        <v>155</v>
      </c>
      <c r="AD24" s="65">
        <v>44270</v>
      </c>
    </row>
    <row r="25" spans="1:30" s="5" customFormat="1" ht="15" customHeight="1" x14ac:dyDescent="0.35">
      <c r="A25" s="18"/>
      <c r="B25" s="20" t="s">
        <v>375</v>
      </c>
      <c r="C25" s="19" t="s">
        <v>395</v>
      </c>
      <c r="D25" s="19" t="s">
        <v>193</v>
      </c>
      <c r="E25" s="19" t="s">
        <v>213</v>
      </c>
      <c r="F25" s="19" t="s">
        <v>229</v>
      </c>
      <c r="G25" s="19" t="s">
        <v>229</v>
      </c>
      <c r="H25" s="21">
        <v>5.0000000000000001E-3</v>
      </c>
      <c r="I25" s="68"/>
      <c r="J25" s="22">
        <v>104.82</v>
      </c>
      <c r="K25" s="68"/>
      <c r="L25" s="23">
        <v>-1.8238223363999998E-2</v>
      </c>
      <c r="M25" s="23">
        <v>-4.4521008360999995E-2</v>
      </c>
      <c r="N25" s="23">
        <v>-3.7828182506000001E-2</v>
      </c>
      <c r="O25" s="23">
        <v>8.8612567594999997E-2</v>
      </c>
      <c r="P25" s="61"/>
      <c r="Q25" s="21">
        <v>6.2360387192999999E-3</v>
      </c>
      <c r="R25" s="21">
        <v>7.8955312983000001E-2</v>
      </c>
      <c r="S25" s="61"/>
      <c r="T25" s="64">
        <v>1851.135608</v>
      </c>
      <c r="U25" s="66">
        <v>1.3979999999999999E-2</v>
      </c>
      <c r="V25" s="68"/>
      <c r="W25" s="64">
        <v>1257840</v>
      </c>
      <c r="X25" s="64">
        <v>1209916.1976000001</v>
      </c>
      <c r="Y25" s="56">
        <v>1.0396091915250512</v>
      </c>
      <c r="Z25" s="68"/>
      <c r="AA25" s="57">
        <v>0.67</v>
      </c>
      <c r="AB25" s="23">
        <v>7.6702919290211807E-2</v>
      </c>
      <c r="AC25" s="23" t="s">
        <v>155</v>
      </c>
      <c r="AD25" s="65">
        <v>44286</v>
      </c>
    </row>
    <row r="26" spans="1:30" s="5" customFormat="1" ht="15" customHeight="1" x14ac:dyDescent="0.35">
      <c r="A26" s="18"/>
      <c r="B26" s="20" t="s">
        <v>186</v>
      </c>
      <c r="C26" s="19" t="s">
        <v>354</v>
      </c>
      <c r="D26" s="19" t="s">
        <v>193</v>
      </c>
      <c r="E26" s="19" t="s">
        <v>285</v>
      </c>
      <c r="F26" s="19" t="s">
        <v>210</v>
      </c>
      <c r="G26" s="19" t="s">
        <v>235</v>
      </c>
      <c r="H26" s="21">
        <v>1.3000000000000001E-2</v>
      </c>
      <c r="I26" s="68"/>
      <c r="J26" s="22">
        <v>109.66</v>
      </c>
      <c r="K26" s="68"/>
      <c r="L26" s="23">
        <v>-6.1648248773999999E-2</v>
      </c>
      <c r="M26" s="23">
        <v>-6.9558794632999993E-2</v>
      </c>
      <c r="N26" s="23">
        <v>-6.9558794632000001E-2</v>
      </c>
      <c r="O26" s="23">
        <v>0.10993167117000001</v>
      </c>
      <c r="P26" s="61"/>
      <c r="Q26" s="21">
        <v>4.4293015331999998E-3</v>
      </c>
      <c r="R26" s="21">
        <v>6.1091535645E-2</v>
      </c>
      <c r="S26" s="61"/>
      <c r="T26" s="64">
        <v>2943.1013493</v>
      </c>
      <c r="U26" s="66">
        <v>1.4379999999999999E-2</v>
      </c>
      <c r="V26" s="68"/>
      <c r="W26" s="64">
        <v>1291265.9098</v>
      </c>
      <c r="X26" s="64">
        <v>1296790.0120000001</v>
      </c>
      <c r="Y26" s="56">
        <v>0.99574017215672384</v>
      </c>
      <c r="Z26" s="68"/>
      <c r="AA26" s="57">
        <v>0.52</v>
      </c>
      <c r="AB26" s="23">
        <v>5.6903155207003467E-2</v>
      </c>
      <c r="AC26" s="23" t="s">
        <v>156</v>
      </c>
      <c r="AD26" s="65">
        <v>44286</v>
      </c>
    </row>
    <row r="27" spans="1:30" s="5" customFormat="1" ht="15" customHeight="1" x14ac:dyDescent="0.35">
      <c r="A27" s="18"/>
      <c r="B27" s="20" t="s">
        <v>168</v>
      </c>
      <c r="C27" s="19" t="s">
        <v>332</v>
      </c>
      <c r="D27" s="19" t="s">
        <v>193</v>
      </c>
      <c r="E27" s="19" t="s">
        <v>251</v>
      </c>
      <c r="F27" s="19" t="s">
        <v>210</v>
      </c>
      <c r="G27" s="19" t="s">
        <v>333</v>
      </c>
      <c r="H27" s="21">
        <v>0.01</v>
      </c>
      <c r="I27" s="68"/>
      <c r="J27" s="22">
        <v>140.09</v>
      </c>
      <c r="K27" s="68"/>
      <c r="L27" s="23">
        <v>3.1818810513999998E-2</v>
      </c>
      <c r="M27" s="23">
        <v>0.1209990147</v>
      </c>
      <c r="N27" s="23">
        <v>0.13987435345999999</v>
      </c>
      <c r="O27" s="23">
        <v>0.90637931484000012</v>
      </c>
      <c r="P27" s="61"/>
      <c r="Q27" s="21">
        <v>8.978384474499999E-3</v>
      </c>
      <c r="R27" s="21">
        <v>0.12860416088999999</v>
      </c>
      <c r="S27" s="61"/>
      <c r="T27" s="64">
        <v>10018.929806</v>
      </c>
      <c r="U27" s="66">
        <v>3.2189999999999996E-2</v>
      </c>
      <c r="V27" s="68"/>
      <c r="W27" s="64">
        <v>2241440</v>
      </c>
      <c r="X27" s="64">
        <v>1594556.0771000001</v>
      </c>
      <c r="Y27" s="56">
        <v>1.4056827678813779</v>
      </c>
      <c r="Z27" s="68"/>
      <c r="AA27" s="57">
        <v>1.2300386729999999</v>
      </c>
      <c r="AB27" s="23">
        <v>0.10536415215932614</v>
      </c>
      <c r="AC27" s="23" t="s">
        <v>156</v>
      </c>
      <c r="AD27" s="65">
        <v>44264</v>
      </c>
    </row>
    <row r="28" spans="1:30" s="5" customFormat="1" ht="15" customHeight="1" x14ac:dyDescent="0.35">
      <c r="A28" s="18"/>
      <c r="B28" s="20" t="s">
        <v>188</v>
      </c>
      <c r="C28" s="19" t="s">
        <v>357</v>
      </c>
      <c r="D28" s="19" t="s">
        <v>193</v>
      </c>
      <c r="E28" s="19" t="s">
        <v>285</v>
      </c>
      <c r="F28" s="19" t="s">
        <v>209</v>
      </c>
      <c r="G28" s="19" t="s">
        <v>206</v>
      </c>
      <c r="H28" s="21">
        <v>9.4999999999999998E-3</v>
      </c>
      <c r="I28" s="68"/>
      <c r="J28" s="22">
        <v>117.75</v>
      </c>
      <c r="K28" s="68"/>
      <c r="L28" s="23">
        <v>-5.0437375293999999E-3</v>
      </c>
      <c r="M28" s="23">
        <v>-3.6939927404000004E-2</v>
      </c>
      <c r="N28" s="23">
        <v>-4.3850933366999995E-2</v>
      </c>
      <c r="O28" s="23">
        <v>0.28207259697000003</v>
      </c>
      <c r="P28" s="61"/>
      <c r="Q28" s="21">
        <v>3.7878787878999997E-3</v>
      </c>
      <c r="R28" s="21">
        <v>6.4626851035000002E-2</v>
      </c>
      <c r="S28" s="61"/>
      <c r="T28" s="64">
        <v>5806.2365459000002</v>
      </c>
      <c r="U28" s="66">
        <v>1.847E-2</v>
      </c>
      <c r="V28" s="68"/>
      <c r="W28" s="64">
        <v>1267090.6762999999</v>
      </c>
      <c r="X28" s="64">
        <v>1235871.2154999999</v>
      </c>
      <c r="Y28" s="56">
        <v>1.0252610954996386</v>
      </c>
      <c r="Z28" s="68"/>
      <c r="AA28" s="57">
        <v>0.45</v>
      </c>
      <c r="AB28" s="23">
        <v>4.5859872611464972E-2</v>
      </c>
      <c r="AC28" s="23" t="s">
        <v>154</v>
      </c>
      <c r="AD28" s="65">
        <v>44286</v>
      </c>
    </row>
    <row r="29" spans="1:30" s="5" customFormat="1" ht="15" customHeight="1" x14ac:dyDescent="0.35">
      <c r="A29" s="18"/>
      <c r="B29" s="20" t="s">
        <v>185</v>
      </c>
      <c r="C29" s="19" t="s">
        <v>353</v>
      </c>
      <c r="D29" s="19" t="s">
        <v>193</v>
      </c>
      <c r="E29" s="19" t="s">
        <v>298</v>
      </c>
      <c r="F29" s="19" t="s">
        <v>222</v>
      </c>
      <c r="G29" s="19" t="s">
        <v>222</v>
      </c>
      <c r="H29" s="21">
        <v>4.5000000000000005E-3</v>
      </c>
      <c r="I29" s="68"/>
      <c r="J29" s="22">
        <v>108.2</v>
      </c>
      <c r="K29" s="68"/>
      <c r="L29" s="23">
        <v>3.2940816499999998E-2</v>
      </c>
      <c r="M29" s="23">
        <v>-3.647967178E-2</v>
      </c>
      <c r="N29" s="23">
        <v>-5.3354654035999996E-2</v>
      </c>
      <c r="O29" s="23">
        <v>-2.7834247036000001E-2</v>
      </c>
      <c r="P29" s="61"/>
      <c r="Q29" s="21">
        <v>8.0522925350999999E-3</v>
      </c>
      <c r="R29" s="21">
        <v>8.6242299795000005E-2</v>
      </c>
      <c r="S29" s="61"/>
      <c r="T29" s="64">
        <v>1787.9748142999999</v>
      </c>
      <c r="U29" s="66">
        <v>1.3839999999999998E-2</v>
      </c>
      <c r="V29" s="68"/>
      <c r="W29" s="64">
        <v>1253843.1318000001</v>
      </c>
      <c r="X29" s="64">
        <v>1325949.6221</v>
      </c>
      <c r="Y29" s="56">
        <v>0.94561898197474514</v>
      </c>
      <c r="Z29" s="68"/>
      <c r="AA29" s="57">
        <v>0.85</v>
      </c>
      <c r="AB29" s="23">
        <v>9.4269870609981501E-2</v>
      </c>
      <c r="AC29" s="23" t="s">
        <v>161</v>
      </c>
      <c r="AD29" s="65">
        <v>44286</v>
      </c>
    </row>
    <row r="30" spans="1:30" s="5" customFormat="1" ht="15" customHeight="1" x14ac:dyDescent="0.35">
      <c r="A30" s="18"/>
      <c r="B30" s="20" t="s">
        <v>104</v>
      </c>
      <c r="C30" s="19" t="s">
        <v>313</v>
      </c>
      <c r="D30" s="19" t="s">
        <v>193</v>
      </c>
      <c r="E30" s="19" t="s">
        <v>251</v>
      </c>
      <c r="F30" s="19" t="s">
        <v>220</v>
      </c>
      <c r="G30" s="19" t="s">
        <v>220</v>
      </c>
      <c r="H30" s="21">
        <v>8.0000000000000002E-3</v>
      </c>
      <c r="I30" s="68"/>
      <c r="J30" s="22">
        <v>109</v>
      </c>
      <c r="K30" s="68"/>
      <c r="L30" s="23">
        <v>4.8632849085999998E-2</v>
      </c>
      <c r="M30" s="23">
        <v>8.8305573111999991E-2</v>
      </c>
      <c r="N30" s="23">
        <v>9.8319664166000006E-2</v>
      </c>
      <c r="O30" s="23">
        <v>0.21605299987999999</v>
      </c>
      <c r="P30" s="61"/>
      <c r="Q30" s="21">
        <v>6.5009560229E-3</v>
      </c>
      <c r="R30" s="21">
        <v>7.0712345937000001E-2</v>
      </c>
      <c r="S30" s="61"/>
      <c r="T30" s="64">
        <v>3168.6958599999998</v>
      </c>
      <c r="U30" s="66">
        <v>1.478E-2</v>
      </c>
      <c r="V30" s="68"/>
      <c r="W30" s="64">
        <v>1348597.05</v>
      </c>
      <c r="X30" s="64">
        <v>1306808.9813999999</v>
      </c>
      <c r="Y30" s="56">
        <v>1.031977181971333</v>
      </c>
      <c r="Z30" s="68"/>
      <c r="AA30" s="57">
        <v>0.68</v>
      </c>
      <c r="AB30" s="23">
        <v>7.4862385321100913E-2</v>
      </c>
      <c r="AC30" s="23" t="s">
        <v>154</v>
      </c>
      <c r="AD30" s="65">
        <v>44286</v>
      </c>
    </row>
    <row r="31" spans="1:30" s="5" customFormat="1" ht="15" customHeight="1" x14ac:dyDescent="0.35">
      <c r="A31" s="18"/>
      <c r="B31" s="20" t="s">
        <v>178</v>
      </c>
      <c r="C31" s="19" t="s">
        <v>343</v>
      </c>
      <c r="D31" s="19" t="s">
        <v>193</v>
      </c>
      <c r="E31" s="19" t="s">
        <v>251</v>
      </c>
      <c r="F31" s="19" t="s">
        <v>217</v>
      </c>
      <c r="G31" s="19" t="s">
        <v>218</v>
      </c>
      <c r="H31" s="21">
        <v>1.6E-2</v>
      </c>
      <c r="I31" s="68"/>
      <c r="J31" s="22">
        <v>114.05</v>
      </c>
      <c r="K31" s="68"/>
      <c r="L31" s="23">
        <v>4.3105828935999999E-3</v>
      </c>
      <c r="M31" s="23">
        <v>4.5606406255999994E-2</v>
      </c>
      <c r="N31" s="23">
        <v>3.6691593792000002E-2</v>
      </c>
      <c r="O31" s="23">
        <v>0.17437348367</v>
      </c>
      <c r="P31" s="61"/>
      <c r="Q31" s="21">
        <v>9.7663062435000003E-3</v>
      </c>
      <c r="R31" s="21">
        <v>9.2358490565999998E-2</v>
      </c>
      <c r="S31" s="61"/>
      <c r="T31" s="64">
        <v>1396.7451754000001</v>
      </c>
      <c r="U31" s="66">
        <v>1.3610000000000001E-2</v>
      </c>
      <c r="V31" s="68"/>
      <c r="W31" s="64">
        <v>1219290.6442</v>
      </c>
      <c r="X31" s="64">
        <v>1106277.848</v>
      </c>
      <c r="Y31" s="56">
        <v>1.1021558882375813</v>
      </c>
      <c r="Z31" s="68"/>
      <c r="AA31" s="57">
        <v>1.1200000000000001</v>
      </c>
      <c r="AB31" s="23">
        <v>0.11784305129329244</v>
      </c>
      <c r="AC31" s="23" t="s">
        <v>160</v>
      </c>
      <c r="AD31" s="65">
        <v>44286</v>
      </c>
    </row>
    <row r="32" spans="1:30" s="5" customFormat="1" ht="15" customHeight="1" x14ac:dyDescent="0.35">
      <c r="A32" s="18"/>
      <c r="B32" s="20" t="s">
        <v>103</v>
      </c>
      <c r="C32" s="19" t="s">
        <v>311</v>
      </c>
      <c r="D32" s="19" t="s">
        <v>193</v>
      </c>
      <c r="E32" s="19" t="s">
        <v>251</v>
      </c>
      <c r="F32" s="19" t="s">
        <v>312</v>
      </c>
      <c r="G32" s="19" t="s">
        <v>312</v>
      </c>
      <c r="H32" s="21">
        <v>0.01</v>
      </c>
      <c r="I32" s="68"/>
      <c r="J32" s="22">
        <v>114.4</v>
      </c>
      <c r="K32" s="68"/>
      <c r="L32" s="23">
        <v>3.3272393430000004E-3</v>
      </c>
      <c r="M32" s="23">
        <v>1.2261992829999999E-2</v>
      </c>
      <c r="N32" s="23">
        <v>4.5354647518000002E-3</v>
      </c>
      <c r="O32" s="23">
        <v>0.22200078982000002</v>
      </c>
      <c r="P32" s="61"/>
      <c r="Q32" s="21">
        <v>7.8315349808999995E-3</v>
      </c>
      <c r="R32" s="21">
        <v>8.5968194575000004E-2</v>
      </c>
      <c r="S32" s="61"/>
      <c r="T32" s="64">
        <v>2604.1199591999998</v>
      </c>
      <c r="U32" s="66">
        <v>1.2460000000000001E-2</v>
      </c>
      <c r="V32" s="68"/>
      <c r="W32" s="64">
        <v>1144000</v>
      </c>
      <c r="X32" s="64">
        <v>1008122.2007</v>
      </c>
      <c r="Y32" s="56">
        <v>1.1347830642015937</v>
      </c>
      <c r="Z32" s="68"/>
      <c r="AA32" s="57">
        <v>0.9</v>
      </c>
      <c r="AB32" s="23">
        <v>9.4405594405594401E-2</v>
      </c>
      <c r="AC32" s="23" t="s">
        <v>155</v>
      </c>
      <c r="AD32" s="65">
        <v>44286</v>
      </c>
    </row>
    <row r="33" spans="1:30" s="5" customFormat="1" ht="15" customHeight="1" x14ac:dyDescent="0.35">
      <c r="A33" s="18"/>
      <c r="B33" s="20" t="s">
        <v>384</v>
      </c>
      <c r="C33" s="19" t="s">
        <v>388</v>
      </c>
      <c r="D33" s="19" t="s">
        <v>193</v>
      </c>
      <c r="E33" s="19" t="s">
        <v>213</v>
      </c>
      <c r="F33" s="19" t="s">
        <v>210</v>
      </c>
      <c r="G33" s="19" t="s">
        <v>389</v>
      </c>
      <c r="H33" s="21">
        <v>0.01</v>
      </c>
      <c r="I33" s="68"/>
      <c r="J33" s="22">
        <v>96.87</v>
      </c>
      <c r="K33" s="68"/>
      <c r="L33" s="23">
        <v>1.4214577221E-2</v>
      </c>
      <c r="M33" s="23">
        <v>2.3717030442999998E-2</v>
      </c>
      <c r="N33" s="23">
        <v>2.0742961460000001E-2</v>
      </c>
      <c r="O33" s="23" t="s">
        <v>412</v>
      </c>
      <c r="P33" s="61"/>
      <c r="Q33" s="21">
        <v>5.2077908550999998E-3</v>
      </c>
      <c r="R33" s="21" t="s">
        <v>412</v>
      </c>
      <c r="S33" s="61"/>
      <c r="T33" s="64">
        <v>2815.0539795</v>
      </c>
      <c r="U33" s="66">
        <v>1.04E-2</v>
      </c>
      <c r="V33" s="68"/>
      <c r="W33" s="64">
        <v>941576.4</v>
      </c>
      <c r="X33" s="64">
        <v>937392.73259999999</v>
      </c>
      <c r="Y33" s="56">
        <v>1.0044630892202417</v>
      </c>
      <c r="Z33" s="68"/>
      <c r="AA33" s="57">
        <v>0.5</v>
      </c>
      <c r="AB33" s="23">
        <v>6.1938680706100958E-2</v>
      </c>
      <c r="AC33" s="23" t="s">
        <v>156</v>
      </c>
      <c r="AD33" s="65">
        <v>44286</v>
      </c>
    </row>
    <row r="34" spans="1:30" s="5" customFormat="1" ht="15" customHeight="1" x14ac:dyDescent="0.35">
      <c r="A34" s="18"/>
      <c r="B34" s="20" t="s">
        <v>81</v>
      </c>
      <c r="C34" s="19" t="s">
        <v>277</v>
      </c>
      <c r="D34" s="19" t="s">
        <v>227</v>
      </c>
      <c r="E34" s="19" t="s">
        <v>197</v>
      </c>
      <c r="F34" s="19" t="s">
        <v>222</v>
      </c>
      <c r="G34" s="19" t="s">
        <v>222</v>
      </c>
      <c r="H34" s="21">
        <v>8.9999999999999998E-4</v>
      </c>
      <c r="I34" s="68"/>
      <c r="J34" s="22">
        <v>76.3</v>
      </c>
      <c r="K34" s="68"/>
      <c r="L34" s="23">
        <v>-8.4585484710000009E-3</v>
      </c>
      <c r="M34" s="23">
        <v>4.0834807735999998E-2</v>
      </c>
      <c r="N34" s="23">
        <v>4.3645216290000004E-2</v>
      </c>
      <c r="O34" s="23">
        <v>-0.12095427758999999</v>
      </c>
      <c r="P34" s="61"/>
      <c r="Q34" s="21">
        <v>6.4935064934999991E-4</v>
      </c>
      <c r="R34" s="21">
        <v>3.1777777777999998E-2</v>
      </c>
      <c r="S34" s="61"/>
      <c r="T34" s="64">
        <v>269.16024951000003</v>
      </c>
      <c r="U34" s="66">
        <v>1.0289999999999999E-2</v>
      </c>
      <c r="V34" s="68"/>
      <c r="W34" s="64">
        <v>931152.45790000004</v>
      </c>
      <c r="X34" s="64">
        <v>1075455.1801</v>
      </c>
      <c r="Y34" s="56">
        <v>0.86582172379644673</v>
      </c>
      <c r="Z34" s="68"/>
      <c r="AA34" s="57">
        <v>0.05</v>
      </c>
      <c r="AB34" s="23">
        <v>7.8636959370904334E-3</v>
      </c>
      <c r="AC34" s="23" t="s">
        <v>156</v>
      </c>
      <c r="AD34" s="65">
        <v>44286</v>
      </c>
    </row>
    <row r="35" spans="1:30" s="5" customFormat="1" ht="15" customHeight="1" x14ac:dyDescent="0.35">
      <c r="A35" s="18"/>
      <c r="B35" s="20" t="s">
        <v>376</v>
      </c>
      <c r="C35" s="19" t="s">
        <v>338</v>
      </c>
      <c r="D35" s="19" t="s">
        <v>193</v>
      </c>
      <c r="E35" s="19" t="s">
        <v>251</v>
      </c>
      <c r="F35" s="19" t="s">
        <v>209</v>
      </c>
      <c r="G35" s="19" t="s">
        <v>392</v>
      </c>
      <c r="H35" s="21">
        <v>1.15E-2</v>
      </c>
      <c r="I35" s="68"/>
      <c r="J35" s="22">
        <v>107.06</v>
      </c>
      <c r="K35" s="68"/>
      <c r="L35" s="23">
        <v>-2.0797631058000001E-2</v>
      </c>
      <c r="M35" s="23">
        <v>2.613572938E-2</v>
      </c>
      <c r="N35" s="23">
        <v>5.3173298511E-2</v>
      </c>
      <c r="O35" s="23">
        <v>0.51161508331000005</v>
      </c>
      <c r="P35" s="61"/>
      <c r="Q35" s="21">
        <v>9.0620752151999995E-3</v>
      </c>
      <c r="R35" s="21">
        <v>0.14777622865000001</v>
      </c>
      <c r="S35" s="61"/>
      <c r="T35" s="64">
        <v>6882.9132692000003</v>
      </c>
      <c r="U35" s="66">
        <v>1.6040000000000002E-2</v>
      </c>
      <c r="V35" s="68"/>
      <c r="W35" s="64">
        <v>1524144.1662999999</v>
      </c>
      <c r="X35" s="64">
        <v>1363792.7864999999</v>
      </c>
      <c r="Y35" s="56">
        <v>1.1175775245237374</v>
      </c>
      <c r="Z35" s="68"/>
      <c r="AA35" s="57">
        <v>1</v>
      </c>
      <c r="AB35" s="23">
        <v>0.11208668036614983</v>
      </c>
      <c r="AC35" s="23" t="s">
        <v>156</v>
      </c>
      <c r="AD35" s="65">
        <v>44294</v>
      </c>
    </row>
    <row r="36" spans="1:30" s="5" customFormat="1" ht="15" customHeight="1" x14ac:dyDescent="0.35">
      <c r="A36" s="18"/>
      <c r="B36" s="20" t="s">
        <v>149</v>
      </c>
      <c r="C36" s="19" t="s">
        <v>328</v>
      </c>
      <c r="D36" s="19" t="s">
        <v>193</v>
      </c>
      <c r="E36" s="19" t="s">
        <v>224</v>
      </c>
      <c r="F36" s="19" t="s">
        <v>210</v>
      </c>
      <c r="G36" s="19" t="s">
        <v>253</v>
      </c>
      <c r="H36" s="21">
        <v>0.01</v>
      </c>
      <c r="I36" s="68"/>
      <c r="J36" s="22">
        <v>93.4</v>
      </c>
      <c r="K36" s="68"/>
      <c r="L36" s="23">
        <v>1.7540037043000001E-2</v>
      </c>
      <c r="M36" s="23">
        <v>-1.4162884602000001E-2</v>
      </c>
      <c r="N36" s="23">
        <v>-2.3244290986000001E-2</v>
      </c>
      <c r="O36" s="23">
        <v>2.5350889626000003E-2</v>
      </c>
      <c r="P36" s="61"/>
      <c r="Q36" s="21">
        <v>6.4942093300000003E-3</v>
      </c>
      <c r="R36" s="21">
        <v>7.7331934369999994E-2</v>
      </c>
      <c r="S36" s="61"/>
      <c r="T36" s="64">
        <v>4423.6141567000004</v>
      </c>
      <c r="U36" s="66">
        <v>1.332E-2</v>
      </c>
      <c r="V36" s="68"/>
      <c r="W36" s="64">
        <v>1277783.9180000001</v>
      </c>
      <c r="X36" s="64">
        <v>1273257.0541000001</v>
      </c>
      <c r="Y36" s="56">
        <v>1.0035553417005805</v>
      </c>
      <c r="Z36" s="68"/>
      <c r="AA36" s="57">
        <v>0.6</v>
      </c>
      <c r="AB36" s="23">
        <v>7.7087794432548165E-2</v>
      </c>
      <c r="AC36" s="23" t="s">
        <v>162</v>
      </c>
      <c r="AD36" s="65">
        <v>44264</v>
      </c>
    </row>
    <row r="37" spans="1:30" s="5" customFormat="1" ht="15" customHeight="1" x14ac:dyDescent="0.35">
      <c r="A37" s="18"/>
      <c r="B37" s="20" t="s">
        <v>150</v>
      </c>
      <c r="C37" s="19" t="s">
        <v>329</v>
      </c>
      <c r="D37" s="19" t="s">
        <v>193</v>
      </c>
      <c r="E37" s="19" t="s">
        <v>285</v>
      </c>
      <c r="F37" s="19" t="s">
        <v>330</v>
      </c>
      <c r="G37" s="19" t="s">
        <v>331</v>
      </c>
      <c r="H37" s="21">
        <v>1.1000000000000001E-2</v>
      </c>
      <c r="I37" s="68"/>
      <c r="J37" s="22">
        <v>121</v>
      </c>
      <c r="K37" s="68"/>
      <c r="L37" s="23">
        <v>-8.7513384747000003E-2</v>
      </c>
      <c r="M37" s="23">
        <v>-0.12053449975</v>
      </c>
      <c r="N37" s="23">
        <v>-0.1168612505</v>
      </c>
      <c r="O37" s="23">
        <v>8.7195996936999989E-2</v>
      </c>
      <c r="P37" s="61"/>
      <c r="Q37" s="21">
        <v>5.1001275032000002E-3</v>
      </c>
      <c r="R37" s="21">
        <v>6.9647606382999994E-2</v>
      </c>
      <c r="S37" s="61"/>
      <c r="T37" s="64">
        <v>2426.9998077</v>
      </c>
      <c r="U37" s="66">
        <v>1.0280000000000001E-2</v>
      </c>
      <c r="V37" s="68"/>
      <c r="W37" s="64">
        <v>938769.90899999999</v>
      </c>
      <c r="X37" s="64">
        <v>965036.67212</v>
      </c>
      <c r="Y37" s="56">
        <v>0.97278159071168047</v>
      </c>
      <c r="Z37" s="68"/>
      <c r="AA37" s="57">
        <v>0.68</v>
      </c>
      <c r="AB37" s="23">
        <v>6.7438016528925615E-2</v>
      </c>
      <c r="AC37" s="23" t="s">
        <v>165</v>
      </c>
      <c r="AD37" s="65">
        <v>44287</v>
      </c>
    </row>
    <row r="38" spans="1:30" s="5" customFormat="1" ht="15" customHeight="1" x14ac:dyDescent="0.35">
      <c r="A38" s="18"/>
      <c r="B38" s="20" t="s">
        <v>369</v>
      </c>
      <c r="C38" s="19" t="s">
        <v>315</v>
      </c>
      <c r="D38" s="19" t="s">
        <v>193</v>
      </c>
      <c r="E38" s="19" t="s">
        <v>251</v>
      </c>
      <c r="F38" s="19" t="s">
        <v>316</v>
      </c>
      <c r="G38" s="19" t="s">
        <v>317</v>
      </c>
      <c r="H38" s="21">
        <v>6.3E-3</v>
      </c>
      <c r="I38" s="68"/>
      <c r="J38" s="22">
        <v>103.48</v>
      </c>
      <c r="K38" s="68"/>
      <c r="L38" s="23">
        <v>4.5982131187000001E-2</v>
      </c>
      <c r="M38" s="23">
        <v>4.3887851800000002E-2</v>
      </c>
      <c r="N38" s="23">
        <v>3.5368363811000003E-2</v>
      </c>
      <c r="O38" s="23">
        <v>0.33687210477000001</v>
      </c>
      <c r="P38" s="61"/>
      <c r="Q38" s="21">
        <v>1.050210042E-2</v>
      </c>
      <c r="R38" s="21">
        <v>0.10981178304</v>
      </c>
      <c r="S38" s="61"/>
      <c r="T38" s="64">
        <v>7513.0741564</v>
      </c>
      <c r="U38" s="66">
        <v>1.899E-2</v>
      </c>
      <c r="V38" s="68"/>
      <c r="W38" s="64">
        <v>1392340.0603</v>
      </c>
      <c r="X38" s="64">
        <v>1281820.4561999999</v>
      </c>
      <c r="Y38" s="56">
        <v>1.0862208147525116</v>
      </c>
      <c r="Z38" s="68"/>
      <c r="AA38" s="57">
        <v>1.05</v>
      </c>
      <c r="AB38" s="23">
        <v>0.12176265945110167</v>
      </c>
      <c r="AC38" s="23" t="s">
        <v>154</v>
      </c>
      <c r="AD38" s="65">
        <v>44265</v>
      </c>
    </row>
    <row r="39" spans="1:30" s="5" customFormat="1" ht="15" customHeight="1" x14ac:dyDescent="0.35">
      <c r="A39" s="18"/>
      <c r="B39" s="20" t="s">
        <v>180</v>
      </c>
      <c r="C39" s="19" t="s">
        <v>347</v>
      </c>
      <c r="D39" s="19" t="s">
        <v>193</v>
      </c>
      <c r="E39" s="19" t="s">
        <v>251</v>
      </c>
      <c r="F39" s="19" t="s">
        <v>211</v>
      </c>
      <c r="G39" s="19" t="s">
        <v>348</v>
      </c>
      <c r="H39" s="21">
        <v>1.4999999999999999E-2</v>
      </c>
      <c r="I39" s="68"/>
      <c r="J39" s="22">
        <v>138</v>
      </c>
      <c r="K39" s="68"/>
      <c r="L39" s="23">
        <v>-6.8865383419000007E-3</v>
      </c>
      <c r="M39" s="23">
        <v>5.6093643795999994E-2</v>
      </c>
      <c r="N39" s="23">
        <v>5.8777891675999998E-2</v>
      </c>
      <c r="O39" s="23">
        <v>0.53093122052999997</v>
      </c>
      <c r="P39" s="61"/>
      <c r="Q39" s="21">
        <v>9.2665193528000001E-3</v>
      </c>
      <c r="R39" s="21">
        <v>0.13470588235</v>
      </c>
      <c r="S39" s="61"/>
      <c r="T39" s="64">
        <v>4256.7418315000004</v>
      </c>
      <c r="U39" s="66">
        <v>1.072E-2</v>
      </c>
      <c r="V39" s="68"/>
      <c r="W39" s="64">
        <v>1021004.2591</v>
      </c>
      <c r="X39" s="64">
        <v>960887.19336999999</v>
      </c>
      <c r="Y39" s="56">
        <v>1.0625641242226977</v>
      </c>
      <c r="Z39" s="68"/>
      <c r="AA39" s="57">
        <v>1.3</v>
      </c>
      <c r="AB39" s="23">
        <v>0.11304347826086958</v>
      </c>
      <c r="AC39" s="23" t="s">
        <v>154</v>
      </c>
      <c r="AD39" s="65">
        <v>44286</v>
      </c>
    </row>
    <row r="40" spans="1:30" s="5" customFormat="1" ht="15" customHeight="1" x14ac:dyDescent="0.35">
      <c r="A40" s="18"/>
      <c r="B40" s="20" t="s">
        <v>205</v>
      </c>
      <c r="C40" s="19" t="s">
        <v>252</v>
      </c>
      <c r="D40" s="19" t="s">
        <v>193</v>
      </c>
      <c r="E40" s="19" t="s">
        <v>216</v>
      </c>
      <c r="F40" s="19" t="s">
        <v>209</v>
      </c>
      <c r="G40" s="19" t="s">
        <v>253</v>
      </c>
      <c r="H40" s="21">
        <v>1.1200000000000002E-2</v>
      </c>
      <c r="I40" s="68"/>
      <c r="J40" s="22">
        <v>90.1</v>
      </c>
      <c r="K40" s="68"/>
      <c r="L40" s="23">
        <v>1.2097960031999999E-2</v>
      </c>
      <c r="M40" s="23">
        <v>1.5063347208E-2</v>
      </c>
      <c r="N40" s="23">
        <v>-4.7036758696999996E-3</v>
      </c>
      <c r="O40" s="23">
        <v>0.27894963490999997</v>
      </c>
      <c r="P40" s="61"/>
      <c r="Q40" s="21">
        <v>5.5859680482999996E-3</v>
      </c>
      <c r="R40" s="21">
        <v>7.9974160207000003E-2</v>
      </c>
      <c r="S40" s="61"/>
      <c r="T40" s="64">
        <v>3251.7040074000001</v>
      </c>
      <c r="U40" s="66">
        <v>1.261E-2</v>
      </c>
      <c r="V40" s="68"/>
      <c r="W40" s="64">
        <v>770599.34562000004</v>
      </c>
      <c r="X40" s="64">
        <v>749270.9166</v>
      </c>
      <c r="Y40" s="56">
        <v>1.0284655770662807</v>
      </c>
      <c r="Z40" s="68"/>
      <c r="AA40" s="57">
        <v>0.5</v>
      </c>
      <c r="AB40" s="23">
        <v>6.6592674805771371E-2</v>
      </c>
      <c r="AC40" s="23" t="s">
        <v>154</v>
      </c>
      <c r="AD40" s="65">
        <v>44294</v>
      </c>
    </row>
    <row r="41" spans="1:30" s="5" customFormat="1" ht="15" customHeight="1" x14ac:dyDescent="0.35">
      <c r="A41" s="18"/>
      <c r="B41" s="20" t="s">
        <v>174</v>
      </c>
      <c r="C41" s="19" t="s">
        <v>337</v>
      </c>
      <c r="D41" s="19" t="s">
        <v>193</v>
      </c>
      <c r="E41" s="19" t="s">
        <v>285</v>
      </c>
      <c r="F41" s="19" t="s">
        <v>325</v>
      </c>
      <c r="G41" s="19" t="s">
        <v>208</v>
      </c>
      <c r="H41" s="21">
        <v>7.4999999999999997E-3</v>
      </c>
      <c r="I41" s="68"/>
      <c r="J41" s="22">
        <v>112</v>
      </c>
      <c r="K41" s="68"/>
      <c r="L41" s="23">
        <v>-1.6435580675999997E-2</v>
      </c>
      <c r="M41" s="23">
        <v>-2.3650157339999998E-2</v>
      </c>
      <c r="N41" s="23">
        <v>-3.3595996146E-2</v>
      </c>
      <c r="O41" s="23">
        <v>0.18583327459999999</v>
      </c>
      <c r="P41" s="61"/>
      <c r="Q41" s="21">
        <v>5.4143742904000005E-3</v>
      </c>
      <c r="R41" s="21">
        <v>7.2286763976000007E-2</v>
      </c>
      <c r="S41" s="61"/>
      <c r="T41" s="64">
        <v>1924.6374289</v>
      </c>
      <c r="U41" s="66">
        <v>8.1100000000000009E-3</v>
      </c>
      <c r="V41" s="68"/>
      <c r="W41" s="64">
        <v>737695.61600000004</v>
      </c>
      <c r="X41" s="64">
        <v>729159.76843000005</v>
      </c>
      <c r="Y41" s="56">
        <v>1.0117064159866898</v>
      </c>
      <c r="Z41" s="68"/>
      <c r="AA41" s="57">
        <v>0.62</v>
      </c>
      <c r="AB41" s="23">
        <v>6.642857142857142E-2</v>
      </c>
      <c r="AC41" s="23" t="s">
        <v>172</v>
      </c>
      <c r="AD41" s="65">
        <v>44273</v>
      </c>
    </row>
    <row r="42" spans="1:30" s="5" customFormat="1" ht="15" customHeight="1" x14ac:dyDescent="0.35">
      <c r="A42" s="18"/>
      <c r="B42" s="20" t="s">
        <v>169</v>
      </c>
      <c r="C42" s="19" t="s">
        <v>334</v>
      </c>
      <c r="D42" s="19" t="s">
        <v>193</v>
      </c>
      <c r="E42" s="19" t="s">
        <v>224</v>
      </c>
      <c r="F42" s="19" t="s">
        <v>210</v>
      </c>
      <c r="G42" s="19" t="s">
        <v>335</v>
      </c>
      <c r="H42" s="21">
        <v>0.01</v>
      </c>
      <c r="I42" s="68"/>
      <c r="J42" s="22">
        <v>85.88</v>
      </c>
      <c r="K42" s="68"/>
      <c r="L42" s="23">
        <v>-1.4308921754000001E-3</v>
      </c>
      <c r="M42" s="23">
        <v>2.1282504376000003E-2</v>
      </c>
      <c r="N42" s="23">
        <v>2.6736299963999999E-2</v>
      </c>
      <c r="O42" s="23">
        <v>2.9484663503999999E-2</v>
      </c>
      <c r="P42" s="61"/>
      <c r="Q42" s="21">
        <v>7.5014425851000002E-3</v>
      </c>
      <c r="R42" s="21">
        <v>7.6293060740000002E-2</v>
      </c>
      <c r="S42" s="61"/>
      <c r="T42" s="64">
        <v>2296.1977910999999</v>
      </c>
      <c r="U42" s="66">
        <v>8.6300000000000005E-3</v>
      </c>
      <c r="V42" s="68"/>
      <c r="W42" s="64">
        <v>777267.24560000002</v>
      </c>
      <c r="X42" s="64">
        <v>801584.53215999994</v>
      </c>
      <c r="Y42" s="56">
        <v>0.9696634782928345</v>
      </c>
      <c r="Z42" s="68"/>
      <c r="AA42" s="57">
        <v>0.65</v>
      </c>
      <c r="AB42" s="23">
        <v>9.0824406148113657E-2</v>
      </c>
      <c r="AC42" s="23" t="s">
        <v>171</v>
      </c>
      <c r="AD42" s="65">
        <v>44294</v>
      </c>
    </row>
    <row r="43" spans="1:30" s="5" customFormat="1" ht="15" customHeight="1" x14ac:dyDescent="0.35">
      <c r="A43" s="18"/>
      <c r="B43" s="20" t="s">
        <v>201</v>
      </c>
      <c r="C43" s="19" t="s">
        <v>247</v>
      </c>
      <c r="D43" s="19" t="s">
        <v>193</v>
      </c>
      <c r="E43" s="19" t="s">
        <v>213</v>
      </c>
      <c r="F43" s="19" t="s">
        <v>209</v>
      </c>
      <c r="G43" s="19" t="s">
        <v>206</v>
      </c>
      <c r="H43" s="21">
        <v>1.0999999999999999E-2</v>
      </c>
      <c r="I43" s="68"/>
      <c r="J43" s="22">
        <v>60.2</v>
      </c>
      <c r="K43" s="68"/>
      <c r="L43" s="23">
        <v>-1.1707353673E-2</v>
      </c>
      <c r="M43" s="23">
        <v>-2.5210348525000002E-2</v>
      </c>
      <c r="N43" s="23">
        <v>-2.0866227843999999E-2</v>
      </c>
      <c r="O43" s="23">
        <v>0.29485168305999998</v>
      </c>
      <c r="P43" s="61"/>
      <c r="Q43" s="21">
        <v>7.3337679269999999E-3</v>
      </c>
      <c r="R43" s="21">
        <v>9.1625615763000004E-2</v>
      </c>
      <c r="S43" s="61"/>
      <c r="T43" s="64">
        <v>2623.9446865999998</v>
      </c>
      <c r="U43" s="66">
        <v>8.4200000000000004E-3</v>
      </c>
      <c r="V43" s="68"/>
      <c r="W43" s="64">
        <v>762966.85360000003</v>
      </c>
      <c r="X43" s="64">
        <v>767092.99832999997</v>
      </c>
      <c r="Y43" s="56">
        <v>0.99462106323616206</v>
      </c>
      <c r="Z43" s="68"/>
      <c r="AA43" s="57">
        <v>0.45</v>
      </c>
      <c r="AB43" s="23">
        <v>8.9700996677740868E-2</v>
      </c>
      <c r="AC43" s="23" t="s">
        <v>154</v>
      </c>
      <c r="AD43" s="65">
        <v>44286</v>
      </c>
    </row>
    <row r="44" spans="1:30" s="5" customFormat="1" ht="15" customHeight="1" x14ac:dyDescent="0.35">
      <c r="A44" s="18"/>
      <c r="B44" s="20" t="s">
        <v>170</v>
      </c>
      <c r="C44" s="19" t="s">
        <v>336</v>
      </c>
      <c r="D44" s="19" t="s">
        <v>193</v>
      </c>
      <c r="E44" s="19" t="s">
        <v>251</v>
      </c>
      <c r="F44" s="19" t="s">
        <v>210</v>
      </c>
      <c r="G44" s="19" t="s">
        <v>253</v>
      </c>
      <c r="H44" s="21">
        <v>0.01</v>
      </c>
      <c r="I44" s="68"/>
      <c r="J44" s="22">
        <v>99.75</v>
      </c>
      <c r="K44" s="68"/>
      <c r="L44" s="23">
        <v>2.9518010115000003E-2</v>
      </c>
      <c r="M44" s="23">
        <v>8.6722979881000001E-2</v>
      </c>
      <c r="N44" s="23">
        <v>6.9235746400999998E-2</v>
      </c>
      <c r="O44" s="23">
        <v>0.13707457508999998</v>
      </c>
      <c r="P44" s="61"/>
      <c r="Q44" s="21">
        <v>6.3583222234000003E-3</v>
      </c>
      <c r="R44" s="21">
        <v>6.9075113888999992E-2</v>
      </c>
      <c r="S44" s="61"/>
      <c r="T44" s="64">
        <v>2063.3213248000002</v>
      </c>
      <c r="U44" s="66">
        <v>8.3999999999999995E-3</v>
      </c>
      <c r="V44" s="68"/>
      <c r="W44" s="64">
        <v>761938.28024999995</v>
      </c>
      <c r="X44" s="64">
        <v>757868.06995999999</v>
      </c>
      <c r="Y44" s="56">
        <v>1.0053706053221305</v>
      </c>
      <c r="Z44" s="68"/>
      <c r="AA44" s="57">
        <v>0.62</v>
      </c>
      <c r="AB44" s="23">
        <v>7.4586466165413534E-2</v>
      </c>
      <c r="AC44" s="23" t="s">
        <v>172</v>
      </c>
      <c r="AD44" s="65">
        <v>44264</v>
      </c>
    </row>
    <row r="45" spans="1:30" s="5" customFormat="1" ht="15" customHeight="1" x14ac:dyDescent="0.35">
      <c r="A45" s="18"/>
      <c r="B45" s="20" t="s">
        <v>377</v>
      </c>
      <c r="C45" s="19" t="s">
        <v>396</v>
      </c>
      <c r="D45" s="19" t="s">
        <v>193</v>
      </c>
      <c r="E45" s="19" t="s">
        <v>251</v>
      </c>
      <c r="F45" s="19" t="s">
        <v>210</v>
      </c>
      <c r="G45" s="19" t="s">
        <v>397</v>
      </c>
      <c r="H45" s="21">
        <v>0.01</v>
      </c>
      <c r="I45" s="68"/>
      <c r="J45" s="22">
        <v>102.83</v>
      </c>
      <c r="K45" s="68"/>
      <c r="L45" s="23">
        <v>-2.3302818867999998E-2</v>
      </c>
      <c r="M45" s="23">
        <v>2.3825769228999996E-2</v>
      </c>
      <c r="N45" s="23">
        <v>1.6184537841000001E-2</v>
      </c>
      <c r="O45" s="23">
        <v>0.21612135968000001</v>
      </c>
      <c r="P45" s="61"/>
      <c r="Q45" s="21">
        <v>6.6043966411999996E-3</v>
      </c>
      <c r="R45" s="21">
        <v>7.9252295584000002E-2</v>
      </c>
      <c r="S45" s="61"/>
      <c r="T45" s="64">
        <v>3552.8142167000001</v>
      </c>
      <c r="U45" s="66">
        <v>1.0069999999999999E-2</v>
      </c>
      <c r="V45" s="68"/>
      <c r="W45" s="64">
        <v>918004.64483</v>
      </c>
      <c r="X45" s="64">
        <v>890069.47993999999</v>
      </c>
      <c r="Y45" s="56">
        <v>1.0313853755460565</v>
      </c>
      <c r="Z45" s="68"/>
      <c r="AA45" s="57">
        <v>0.7</v>
      </c>
      <c r="AB45" s="23">
        <v>8.1688223281143627E-2</v>
      </c>
      <c r="AC45" s="23" t="s">
        <v>398</v>
      </c>
      <c r="AD45" s="65">
        <v>44265</v>
      </c>
    </row>
    <row r="46" spans="1:30" s="5" customFormat="1" ht="15" customHeight="1" x14ac:dyDescent="0.35">
      <c r="A46" s="18"/>
      <c r="B46" s="20" t="s">
        <v>71</v>
      </c>
      <c r="C46" s="19" t="s">
        <v>261</v>
      </c>
      <c r="D46" s="19" t="s">
        <v>227</v>
      </c>
      <c r="E46" s="19" t="s">
        <v>213</v>
      </c>
      <c r="F46" s="19" t="s">
        <v>210</v>
      </c>
      <c r="G46" s="19" t="s">
        <v>214</v>
      </c>
      <c r="H46" s="21">
        <v>1.2500000000000001E-2</v>
      </c>
      <c r="I46" s="68"/>
      <c r="J46" s="22">
        <v>173.21</v>
      </c>
      <c r="K46" s="68"/>
      <c r="L46" s="23">
        <v>8.2949626749000013E-2</v>
      </c>
      <c r="M46" s="23">
        <v>-9.9699117756999994E-2</v>
      </c>
      <c r="N46" s="23">
        <v>-9.9699117756999994E-2</v>
      </c>
      <c r="O46" s="23">
        <v>-0.11575134519000001</v>
      </c>
      <c r="P46" s="61"/>
      <c r="Q46" s="21">
        <v>2.3704073357999999E-3</v>
      </c>
      <c r="R46" s="21">
        <v>2.8068000202999998E-2</v>
      </c>
      <c r="S46" s="61"/>
      <c r="T46" s="64">
        <v>149.87587918</v>
      </c>
      <c r="U46" s="66" t="s">
        <v>412</v>
      </c>
      <c r="V46" s="68"/>
      <c r="W46" s="64">
        <v>681678.67842999997</v>
      </c>
      <c r="X46" s="64">
        <v>816233.89277000003</v>
      </c>
      <c r="Y46" s="56">
        <v>0.83515115516292915</v>
      </c>
      <c r="Z46" s="68"/>
      <c r="AA46" s="57">
        <v>0.38</v>
      </c>
      <c r="AB46" s="23">
        <v>2.6326424571329603E-2</v>
      </c>
      <c r="AC46" s="23" t="s">
        <v>163</v>
      </c>
      <c r="AD46" s="65">
        <v>44267</v>
      </c>
    </row>
    <row r="47" spans="1:30" s="5" customFormat="1" ht="15" customHeight="1" x14ac:dyDescent="0.35">
      <c r="A47" s="18"/>
      <c r="B47" s="20" t="s">
        <v>76</v>
      </c>
      <c r="C47" s="19" t="s">
        <v>269</v>
      </c>
      <c r="D47" s="19" t="s">
        <v>227</v>
      </c>
      <c r="E47" s="19" t="s">
        <v>197</v>
      </c>
      <c r="F47" s="19" t="s">
        <v>210</v>
      </c>
      <c r="G47" s="19" t="s">
        <v>270</v>
      </c>
      <c r="H47" s="21">
        <v>2.3E-3</v>
      </c>
      <c r="I47" s="68"/>
      <c r="J47" s="22">
        <v>2839.9</v>
      </c>
      <c r="K47" s="68"/>
      <c r="L47" s="23">
        <v>1.891371549E-2</v>
      </c>
      <c r="M47" s="23">
        <v>-3.8296395101999996E-2</v>
      </c>
      <c r="N47" s="23">
        <v>-4.8344877916999998E-2</v>
      </c>
      <c r="O47" s="23">
        <v>3.8495094793999998E-2</v>
      </c>
      <c r="P47" s="61"/>
      <c r="Q47" s="21">
        <v>4.1400655890999997E-3</v>
      </c>
      <c r="R47" s="21">
        <v>2.5461279255E-2</v>
      </c>
      <c r="S47" s="61"/>
      <c r="T47" s="64">
        <v>192.31050131000001</v>
      </c>
      <c r="U47" s="66" t="s">
        <v>412</v>
      </c>
      <c r="V47" s="68"/>
      <c r="W47" s="64">
        <v>677250.83230000001</v>
      </c>
      <c r="X47" s="64">
        <v>859334.63621000003</v>
      </c>
      <c r="Y47" s="56">
        <v>0.78811071236106534</v>
      </c>
      <c r="Z47" s="68"/>
      <c r="AA47" s="57">
        <v>11.588043583999999</v>
      </c>
      <c r="AB47" s="23">
        <v>4.8965288569315819E-2</v>
      </c>
      <c r="AC47" s="23" t="s">
        <v>158</v>
      </c>
      <c r="AD47" s="65">
        <v>44286</v>
      </c>
    </row>
    <row r="48" spans="1:30" s="5" customFormat="1" ht="15" customHeight="1" x14ac:dyDescent="0.35">
      <c r="A48" s="18"/>
      <c r="B48" s="20" t="s">
        <v>177</v>
      </c>
      <c r="C48" s="19" t="s">
        <v>339</v>
      </c>
      <c r="D48" s="19" t="s">
        <v>193</v>
      </c>
      <c r="E48" s="19" t="s">
        <v>197</v>
      </c>
      <c r="F48" s="19" t="s">
        <v>240</v>
      </c>
      <c r="G48" s="19" t="s">
        <v>340</v>
      </c>
      <c r="H48" s="21">
        <v>5.0000000000000001E-3</v>
      </c>
      <c r="I48" s="68"/>
      <c r="J48" s="22">
        <v>97.7</v>
      </c>
      <c r="K48" s="68"/>
      <c r="L48" s="23">
        <v>8.8808686414000009E-3</v>
      </c>
      <c r="M48" s="23">
        <v>-6.7238512722000002E-2</v>
      </c>
      <c r="N48" s="23">
        <v>-5.1836418868E-2</v>
      </c>
      <c r="O48" s="23">
        <v>0.28818022253999998</v>
      </c>
      <c r="P48" s="61"/>
      <c r="Q48" s="21">
        <v>4.6248715312999997E-3</v>
      </c>
      <c r="R48" s="21">
        <v>5.6848195196000005E-2</v>
      </c>
      <c r="S48" s="61"/>
      <c r="T48" s="64">
        <v>2167.3153105000001</v>
      </c>
      <c r="U48" s="66">
        <v>8.1499999999999993E-3</v>
      </c>
      <c r="V48" s="68"/>
      <c r="W48" s="64">
        <v>738646.29269999999</v>
      </c>
      <c r="X48" s="64">
        <v>796410.35528999998</v>
      </c>
      <c r="Y48" s="56">
        <v>0.92746947323535722</v>
      </c>
      <c r="Z48" s="68"/>
      <c r="AA48" s="57">
        <v>0.45</v>
      </c>
      <c r="AB48" s="23">
        <v>5.527123848515865E-2</v>
      </c>
      <c r="AC48" s="23" t="s">
        <v>154</v>
      </c>
      <c r="AD48" s="65">
        <v>44286</v>
      </c>
    </row>
    <row r="49" spans="1:30" s="5" customFormat="1" ht="15" customHeight="1" x14ac:dyDescent="0.35">
      <c r="A49" s="18"/>
      <c r="B49" s="20" t="s">
        <v>378</v>
      </c>
      <c r="C49" s="19" t="s">
        <v>391</v>
      </c>
      <c r="D49" s="19" t="s">
        <v>193</v>
      </c>
      <c r="E49" s="19" t="s">
        <v>213</v>
      </c>
      <c r="F49" s="19" t="s">
        <v>209</v>
      </c>
      <c r="G49" s="19" t="s">
        <v>392</v>
      </c>
      <c r="H49" s="21">
        <v>1.17E-2</v>
      </c>
      <c r="I49" s="68"/>
      <c r="J49" s="22">
        <v>85.75</v>
      </c>
      <c r="K49" s="68"/>
      <c r="L49" s="23">
        <v>3.7971419461E-3</v>
      </c>
      <c r="M49" s="23">
        <v>-8.0876755582000012E-2</v>
      </c>
      <c r="N49" s="23">
        <v>-7.9931155535000006E-2</v>
      </c>
      <c r="O49" s="23">
        <v>3.1303535787E-2</v>
      </c>
      <c r="P49" s="61"/>
      <c r="Q49" s="21">
        <v>6.9759330310000004E-3</v>
      </c>
      <c r="R49" s="21">
        <v>9.4417862839000014E-2</v>
      </c>
      <c r="S49" s="61"/>
      <c r="T49" s="64">
        <v>2716.6911550999998</v>
      </c>
      <c r="U49" s="66">
        <v>9.1700000000000011E-3</v>
      </c>
      <c r="V49" s="68"/>
      <c r="W49" s="64">
        <v>598007.29449999996</v>
      </c>
      <c r="X49" s="64">
        <v>669341.45808000001</v>
      </c>
      <c r="Y49" s="56">
        <v>0.89342634806363042</v>
      </c>
      <c r="Z49" s="68"/>
      <c r="AA49" s="57">
        <v>0.6</v>
      </c>
      <c r="AB49" s="23">
        <v>8.3965014577259467E-2</v>
      </c>
      <c r="AC49" s="23" t="s">
        <v>172</v>
      </c>
      <c r="AD49" s="65">
        <v>44294</v>
      </c>
    </row>
    <row r="50" spans="1:30" s="5" customFormat="1" ht="15" customHeight="1" x14ac:dyDescent="0.35">
      <c r="A50" s="18"/>
      <c r="B50" s="20" t="s">
        <v>192</v>
      </c>
      <c r="C50" s="19" t="s">
        <v>221</v>
      </c>
      <c r="D50" s="19" t="s">
        <v>193</v>
      </c>
      <c r="E50" s="19" t="s">
        <v>213</v>
      </c>
      <c r="F50" s="19" t="s">
        <v>222</v>
      </c>
      <c r="G50" s="19" t="s">
        <v>222</v>
      </c>
      <c r="H50" s="21">
        <v>6.9999999999999993E-3</v>
      </c>
      <c r="I50" s="68"/>
      <c r="J50" s="22">
        <v>153.66999999999999</v>
      </c>
      <c r="K50" s="68"/>
      <c r="L50" s="23">
        <v>9.6238843670999989E-3</v>
      </c>
      <c r="M50" s="23">
        <v>-5.5112437566999996E-2</v>
      </c>
      <c r="N50" s="23">
        <v>-5.6763636172999996E-2</v>
      </c>
      <c r="O50" s="23">
        <v>3.6512728708E-2</v>
      </c>
      <c r="P50" s="61"/>
      <c r="Q50" s="21">
        <v>5.2287581698999995E-3</v>
      </c>
      <c r="R50" s="21">
        <v>6.6273007098000006E-2</v>
      </c>
      <c r="S50" s="61"/>
      <c r="T50" s="64">
        <v>802.76240098000005</v>
      </c>
      <c r="U50" s="66">
        <v>6.2300000000000003E-3</v>
      </c>
      <c r="V50" s="68"/>
      <c r="W50" s="64">
        <v>567149.10065000004</v>
      </c>
      <c r="X50" s="64">
        <v>729567.56425000005</v>
      </c>
      <c r="Y50" s="56">
        <v>0.77737707710872916</v>
      </c>
      <c r="Z50" s="68"/>
      <c r="AA50" s="57">
        <v>0.8</v>
      </c>
      <c r="AB50" s="23">
        <v>6.2471529901737502E-2</v>
      </c>
      <c r="AC50" s="23" t="s">
        <v>155</v>
      </c>
      <c r="AD50" s="65">
        <v>44293</v>
      </c>
    </row>
    <row r="51" spans="1:30" s="5" customFormat="1" ht="15" customHeight="1" x14ac:dyDescent="0.35">
      <c r="A51" s="18"/>
      <c r="B51" s="20" t="s">
        <v>370</v>
      </c>
      <c r="C51" s="19" t="s">
        <v>371</v>
      </c>
      <c r="D51" s="19" t="s">
        <v>193</v>
      </c>
      <c r="E51" s="19" t="s">
        <v>251</v>
      </c>
      <c r="F51" s="19" t="s">
        <v>325</v>
      </c>
      <c r="G51" s="19" t="s">
        <v>372</v>
      </c>
      <c r="H51" s="21">
        <v>1.4999999999999999E-2</v>
      </c>
      <c r="I51" s="68"/>
      <c r="J51" s="22">
        <v>117.36</v>
      </c>
      <c r="K51" s="68"/>
      <c r="L51" s="23">
        <v>-1.2558037715E-3</v>
      </c>
      <c r="M51" s="23">
        <v>1.5883636598999998E-2</v>
      </c>
      <c r="N51" s="23">
        <v>1.0802948243999999E-2</v>
      </c>
      <c r="O51" s="23">
        <v>0.46947007333999996</v>
      </c>
      <c r="P51" s="61"/>
      <c r="Q51" s="21">
        <v>1.2606101353000001E-2</v>
      </c>
      <c r="R51" s="21">
        <v>0.15066666666</v>
      </c>
      <c r="S51" s="61"/>
      <c r="T51" s="64">
        <v>2268.5372510000002</v>
      </c>
      <c r="U51" s="66">
        <v>7.0599999999999994E-3</v>
      </c>
      <c r="V51" s="68"/>
      <c r="W51" s="64">
        <v>635164.87751999998</v>
      </c>
      <c r="X51" s="64">
        <v>549419.43882000004</v>
      </c>
      <c r="Y51" s="56">
        <v>1.1560655350749098</v>
      </c>
      <c r="Z51" s="68"/>
      <c r="AA51" s="57">
        <v>1.5</v>
      </c>
      <c r="AB51" s="23">
        <v>0.15337423312883436</v>
      </c>
      <c r="AC51" s="23" t="s">
        <v>172</v>
      </c>
      <c r="AD51" s="65">
        <v>44286</v>
      </c>
    </row>
    <row r="52" spans="1:30" s="5" customFormat="1" ht="15" customHeight="1" x14ac:dyDescent="0.35">
      <c r="A52" s="18"/>
      <c r="B52" s="20" t="s">
        <v>204</v>
      </c>
      <c r="C52" s="19" t="s">
        <v>250</v>
      </c>
      <c r="D52" s="19" t="s">
        <v>193</v>
      </c>
      <c r="E52" s="19" t="s">
        <v>251</v>
      </c>
      <c r="F52" s="19" t="s">
        <v>211</v>
      </c>
      <c r="G52" s="19" t="s">
        <v>208</v>
      </c>
      <c r="H52" s="21">
        <v>0.01</v>
      </c>
      <c r="I52" s="68"/>
      <c r="J52" s="22">
        <v>97.25</v>
      </c>
      <c r="K52" s="68"/>
      <c r="L52" s="23">
        <v>3.7611410314999996E-2</v>
      </c>
      <c r="M52" s="23">
        <v>8.5700969291999995E-2</v>
      </c>
      <c r="N52" s="23">
        <v>8.782956284799999E-2</v>
      </c>
      <c r="O52" s="23">
        <v>0.29529904645999999</v>
      </c>
      <c r="P52" s="61"/>
      <c r="Q52" s="21">
        <v>9.512736497199999E-3</v>
      </c>
      <c r="R52" s="21">
        <v>9.7073170732000003E-2</v>
      </c>
      <c r="S52" s="61"/>
      <c r="T52" s="64">
        <v>2937.2585835999998</v>
      </c>
      <c r="U52" s="66">
        <v>7.0399999999999994E-3</v>
      </c>
      <c r="V52" s="68"/>
      <c r="W52" s="64">
        <v>638641.81975000002</v>
      </c>
      <c r="X52" s="64">
        <v>639054.04480000003</v>
      </c>
      <c r="Y52" s="56">
        <v>0.99935494493250721</v>
      </c>
      <c r="Z52" s="68"/>
      <c r="AA52" s="57">
        <v>0.9</v>
      </c>
      <c r="AB52" s="23">
        <v>0.11105398457583548</v>
      </c>
      <c r="AC52" s="23" t="s">
        <v>154</v>
      </c>
      <c r="AD52" s="65">
        <v>44286</v>
      </c>
    </row>
    <row r="53" spans="1:30" s="5" customFormat="1" ht="15" customHeight="1" x14ac:dyDescent="0.35">
      <c r="A53" s="18"/>
      <c r="B53" s="20" t="s">
        <v>176</v>
      </c>
      <c r="C53" s="19" t="s">
        <v>341</v>
      </c>
      <c r="D53" s="19" t="s">
        <v>193</v>
      </c>
      <c r="E53" s="19" t="s">
        <v>216</v>
      </c>
      <c r="F53" s="19" t="s">
        <v>210</v>
      </c>
      <c r="G53" s="19" t="s">
        <v>342</v>
      </c>
      <c r="H53" s="21">
        <v>6.9999999999999993E-3</v>
      </c>
      <c r="I53" s="68"/>
      <c r="J53" s="22">
        <v>131.16</v>
      </c>
      <c r="K53" s="68"/>
      <c r="L53" s="23">
        <v>4.3532421913999995E-2</v>
      </c>
      <c r="M53" s="23">
        <v>4.0977433098000005E-2</v>
      </c>
      <c r="N53" s="23">
        <v>3.1028697726000001E-2</v>
      </c>
      <c r="O53" s="23">
        <v>0.36246860091999999</v>
      </c>
      <c r="P53" s="61"/>
      <c r="Q53" s="21">
        <v>4.6955257185999997E-3</v>
      </c>
      <c r="R53" s="21">
        <v>5.7802108205000001E-2</v>
      </c>
      <c r="S53" s="61"/>
      <c r="T53" s="64">
        <v>1825.5449477</v>
      </c>
      <c r="U53" s="66">
        <v>6.4700000000000001E-3</v>
      </c>
      <c r="V53" s="68"/>
      <c r="W53" s="64">
        <v>587529.12144000002</v>
      </c>
      <c r="X53" s="64">
        <v>458898.93912</v>
      </c>
      <c r="Y53" s="56">
        <v>1.2803017644073564</v>
      </c>
      <c r="Z53" s="68"/>
      <c r="AA53" s="57">
        <v>0.59299794299999997</v>
      </c>
      <c r="AB53" s="23">
        <v>5.425415763952425E-2</v>
      </c>
      <c r="AC53" s="23" t="s">
        <v>154</v>
      </c>
      <c r="AD53" s="65">
        <v>44273</v>
      </c>
    </row>
    <row r="54" spans="1:30" s="5" customFormat="1" ht="15" customHeight="1" x14ac:dyDescent="0.35">
      <c r="A54" s="18"/>
      <c r="B54" s="20" t="s">
        <v>80</v>
      </c>
      <c r="C54" s="19" t="s">
        <v>275</v>
      </c>
      <c r="D54" s="19" t="s">
        <v>227</v>
      </c>
      <c r="E54" s="19" t="s">
        <v>197</v>
      </c>
      <c r="F54" s="19" t="s">
        <v>222</v>
      </c>
      <c r="G54" s="19" t="s">
        <v>222</v>
      </c>
      <c r="H54" s="21">
        <v>6.0000000000000001E-3</v>
      </c>
      <c r="I54" s="68"/>
      <c r="J54" s="22">
        <v>818.07</v>
      </c>
      <c r="K54" s="68"/>
      <c r="L54" s="23">
        <v>2.0823646537000001E-3</v>
      </c>
      <c r="M54" s="23">
        <v>-2.5194036143999999E-2</v>
      </c>
      <c r="N54" s="23">
        <v>-1.9967659301000001E-2</v>
      </c>
      <c r="O54" s="23">
        <v>-2.5461692058000002E-2</v>
      </c>
      <c r="P54" s="61"/>
      <c r="Q54" s="21">
        <v>1.9926650367E-3</v>
      </c>
      <c r="R54" s="21">
        <v>3.0660508082999999E-2</v>
      </c>
      <c r="S54" s="61"/>
      <c r="T54" s="64">
        <v>220.09393360999999</v>
      </c>
      <c r="U54" s="66" t="s">
        <v>412</v>
      </c>
      <c r="V54" s="68"/>
      <c r="W54" s="64">
        <v>498163.72649999999</v>
      </c>
      <c r="X54" s="64">
        <v>499405.88871999999</v>
      </c>
      <c r="Y54" s="56">
        <v>0.99751272011793113</v>
      </c>
      <c r="Z54" s="68"/>
      <c r="AA54" s="57">
        <v>1.63</v>
      </c>
      <c r="AB54" s="23">
        <v>2.3909934357695548E-2</v>
      </c>
      <c r="AC54" s="23" t="s">
        <v>155</v>
      </c>
      <c r="AD54" s="65">
        <v>44286</v>
      </c>
    </row>
    <row r="55" spans="1:30" s="5" customFormat="1" ht="15" customHeight="1" x14ac:dyDescent="0.35">
      <c r="A55" s="18"/>
      <c r="B55" s="20" t="s">
        <v>86</v>
      </c>
      <c r="C55" s="19" t="s">
        <v>286</v>
      </c>
      <c r="D55" s="19" t="s">
        <v>227</v>
      </c>
      <c r="E55" s="19" t="s">
        <v>285</v>
      </c>
      <c r="F55" s="19" t="s">
        <v>222</v>
      </c>
      <c r="G55" s="19" t="s">
        <v>287</v>
      </c>
      <c r="H55" s="21">
        <v>8.3999999999999995E-3</v>
      </c>
      <c r="I55" s="68"/>
      <c r="J55" s="22">
        <v>97.99</v>
      </c>
      <c r="K55" s="68"/>
      <c r="L55" s="23">
        <v>-5.9283594627999999E-3</v>
      </c>
      <c r="M55" s="23">
        <v>-3.0878428244E-2</v>
      </c>
      <c r="N55" s="23">
        <v>-3.1537182466999998E-2</v>
      </c>
      <c r="O55" s="23">
        <v>9.4527848327000008E-2</v>
      </c>
      <c r="P55" s="61"/>
      <c r="Q55" s="21">
        <v>6.0502167993999999E-3</v>
      </c>
      <c r="R55" s="21">
        <v>6.8020833332999991E-2</v>
      </c>
      <c r="S55" s="61"/>
      <c r="T55" s="64">
        <v>1232.6227168999999</v>
      </c>
      <c r="U55" s="66">
        <v>6.9099999999999995E-3</v>
      </c>
      <c r="V55" s="68"/>
      <c r="W55" s="64">
        <v>626650.94949999999</v>
      </c>
      <c r="X55" s="64">
        <v>663866.73017999995</v>
      </c>
      <c r="Y55" s="56">
        <v>0.94394088604212878</v>
      </c>
      <c r="Z55" s="68"/>
      <c r="AA55" s="57">
        <v>0.6</v>
      </c>
      <c r="AB55" s="23">
        <v>7.347688539646903E-2</v>
      </c>
      <c r="AC55" s="23" t="s">
        <v>154</v>
      </c>
      <c r="AD55" s="65">
        <v>44286</v>
      </c>
    </row>
    <row r="56" spans="1:30" s="5" customFormat="1" ht="15" customHeight="1" x14ac:dyDescent="0.35">
      <c r="A56" s="18"/>
      <c r="B56" s="20" t="s">
        <v>382</v>
      </c>
      <c r="C56" s="19" t="s">
        <v>390</v>
      </c>
      <c r="D56" s="19" t="s">
        <v>193</v>
      </c>
      <c r="E56" s="19" t="s">
        <v>285</v>
      </c>
      <c r="F56" s="19" t="s">
        <v>211</v>
      </c>
      <c r="G56" s="19" t="s">
        <v>360</v>
      </c>
      <c r="H56" s="21">
        <v>7.3000000000000001E-3</v>
      </c>
      <c r="I56" s="68"/>
      <c r="J56" s="22">
        <v>90.9</v>
      </c>
      <c r="K56" s="68"/>
      <c r="L56" s="23">
        <v>-9.076589561100001E-3</v>
      </c>
      <c r="M56" s="23">
        <v>-1.5171890112E-2</v>
      </c>
      <c r="N56" s="23">
        <v>-3.0234209830999999E-2</v>
      </c>
      <c r="O56" s="23" t="s">
        <v>412</v>
      </c>
      <c r="P56" s="61"/>
      <c r="Q56" s="21">
        <v>6.1748456288999998E-3</v>
      </c>
      <c r="R56" s="21" t="s">
        <v>412</v>
      </c>
      <c r="S56" s="61"/>
      <c r="T56" s="64">
        <v>1450.0476902</v>
      </c>
      <c r="U56" s="66">
        <v>5.0000000000000001E-3</v>
      </c>
      <c r="V56" s="68"/>
      <c r="W56" s="64">
        <v>453730.53149999998</v>
      </c>
      <c r="X56" s="64">
        <v>484588.07614999998</v>
      </c>
      <c r="Y56" s="56">
        <v>0.9363221132159093</v>
      </c>
      <c r="Z56" s="68"/>
      <c r="AA56" s="57">
        <v>0.56999999999999995</v>
      </c>
      <c r="AB56" s="23">
        <v>7.5247524752475245E-2</v>
      </c>
      <c r="AC56" s="23" t="s">
        <v>156</v>
      </c>
      <c r="AD56" s="65">
        <v>44286</v>
      </c>
    </row>
    <row r="57" spans="1:30" s="5" customFormat="1" ht="15" customHeight="1" x14ac:dyDescent="0.35">
      <c r="A57" s="18"/>
      <c r="B57" s="20" t="s">
        <v>383</v>
      </c>
      <c r="C57" s="19" t="s">
        <v>401</v>
      </c>
      <c r="D57" s="19" t="s">
        <v>193</v>
      </c>
      <c r="E57" s="19" t="s">
        <v>402</v>
      </c>
      <c r="F57" s="19" t="s">
        <v>209</v>
      </c>
      <c r="G57" s="19" t="s">
        <v>265</v>
      </c>
      <c r="H57" s="21">
        <v>0.01</v>
      </c>
      <c r="I57" s="68"/>
      <c r="J57" s="22">
        <v>106.25</v>
      </c>
      <c r="K57" s="68"/>
      <c r="L57" s="23">
        <v>-9.6781755292000009E-4</v>
      </c>
      <c r="M57" s="23">
        <v>5.7094520741999999E-2</v>
      </c>
      <c r="N57" s="23">
        <v>7.0464886219000003E-2</v>
      </c>
      <c r="O57" s="23">
        <v>0.19627329209</v>
      </c>
      <c r="P57" s="61"/>
      <c r="Q57" s="21">
        <v>6.5390004670999998E-3</v>
      </c>
      <c r="R57" s="21">
        <v>7.9781054424999998E-2</v>
      </c>
      <c r="S57" s="61"/>
      <c r="T57" s="64">
        <v>2746.1571902999999</v>
      </c>
      <c r="U57" s="66">
        <v>6.5300000000000002E-3</v>
      </c>
      <c r="V57" s="68"/>
      <c r="W57" s="64">
        <v>555492</v>
      </c>
      <c r="X57" s="64">
        <v>556826.70851000003</v>
      </c>
      <c r="Y57" s="56">
        <v>0.9976030091775383</v>
      </c>
      <c r="Z57" s="68"/>
      <c r="AA57" s="57">
        <v>0.7</v>
      </c>
      <c r="AB57" s="23">
        <v>7.9058823529411751E-2</v>
      </c>
      <c r="AC57" s="23" t="s">
        <v>155</v>
      </c>
      <c r="AD57" s="65">
        <v>44286</v>
      </c>
    </row>
    <row r="58" spans="1:30" s="5" customFormat="1" ht="15" customHeight="1" x14ac:dyDescent="0.35">
      <c r="A58" s="18"/>
      <c r="B58" s="20" t="s">
        <v>179</v>
      </c>
      <c r="C58" s="19" t="s">
        <v>345</v>
      </c>
      <c r="D58" s="19" t="s">
        <v>193</v>
      </c>
      <c r="E58" s="19" t="s">
        <v>224</v>
      </c>
      <c r="F58" s="19" t="s">
        <v>346</v>
      </c>
      <c r="G58" s="19" t="s">
        <v>346</v>
      </c>
      <c r="H58" s="21">
        <v>5.0000000000000001E-3</v>
      </c>
      <c r="I58" s="68"/>
      <c r="J58" s="22">
        <v>103.3</v>
      </c>
      <c r="K58" s="68"/>
      <c r="L58" s="23">
        <v>1.3979443644E-2</v>
      </c>
      <c r="M58" s="23">
        <v>-7.6197567790000004E-2</v>
      </c>
      <c r="N58" s="23">
        <v>-8.1523007612999993E-2</v>
      </c>
      <c r="O58" s="23">
        <v>-0.11658230608</v>
      </c>
      <c r="P58" s="61"/>
      <c r="Q58" s="21">
        <v>6.2439024389999995E-3</v>
      </c>
      <c r="R58" s="21">
        <v>5.4841301727999996E-2</v>
      </c>
      <c r="S58" s="61"/>
      <c r="T58" s="64">
        <v>637.37887540999998</v>
      </c>
      <c r="U58" s="66">
        <v>4.2199999999999998E-3</v>
      </c>
      <c r="V58" s="68"/>
      <c r="W58" s="64">
        <v>384176.62540000002</v>
      </c>
      <c r="X58" s="64">
        <v>429459.19792000001</v>
      </c>
      <c r="Y58" s="56">
        <v>0.89455908095735959</v>
      </c>
      <c r="Z58" s="68"/>
      <c r="AA58" s="57">
        <v>0.64</v>
      </c>
      <c r="AB58" s="23">
        <v>7.4346563407550817E-2</v>
      </c>
      <c r="AC58" s="23" t="s">
        <v>158</v>
      </c>
      <c r="AD58" s="65">
        <v>44286</v>
      </c>
    </row>
    <row r="59" spans="1:30" s="5" customFormat="1" ht="15" customHeight="1" x14ac:dyDescent="0.35">
      <c r="A59" s="18"/>
      <c r="B59" s="20" t="s">
        <v>202</v>
      </c>
      <c r="C59" s="19" t="s">
        <v>248</v>
      </c>
      <c r="D59" s="19" t="s">
        <v>193</v>
      </c>
      <c r="E59" s="19" t="s">
        <v>216</v>
      </c>
      <c r="F59" s="19" t="s">
        <v>210</v>
      </c>
      <c r="G59" s="19" t="s">
        <v>207</v>
      </c>
      <c r="H59" s="21">
        <v>7.4999999999999997E-3</v>
      </c>
      <c r="I59" s="68"/>
      <c r="J59" s="22">
        <v>53.05</v>
      </c>
      <c r="K59" s="68"/>
      <c r="L59" s="23">
        <v>8.5375786656999991E-3</v>
      </c>
      <c r="M59" s="23">
        <v>3.2777136982999999E-2</v>
      </c>
      <c r="N59" s="23">
        <v>3.0715019571E-2</v>
      </c>
      <c r="O59" s="23">
        <v>0.28473317025</v>
      </c>
      <c r="P59" s="61"/>
      <c r="Q59" s="21">
        <v>7.6037735849000003E-3</v>
      </c>
      <c r="R59" s="21">
        <v>5.7985860952E-2</v>
      </c>
      <c r="S59" s="61"/>
      <c r="T59" s="64">
        <v>1509.3726853999999</v>
      </c>
      <c r="U59" s="66">
        <v>2.9499999999999999E-3</v>
      </c>
      <c r="V59" s="68"/>
      <c r="W59" s="64">
        <v>267372</v>
      </c>
      <c r="X59" s="64">
        <v>295113.33675999998</v>
      </c>
      <c r="Y59" s="56">
        <v>0.90599768528061975</v>
      </c>
      <c r="Z59" s="68"/>
      <c r="AA59" s="57">
        <v>0.40300000000000002</v>
      </c>
      <c r="AB59" s="23">
        <v>9.1159283694627724E-2</v>
      </c>
      <c r="AC59" s="23" t="s">
        <v>154</v>
      </c>
      <c r="AD59" s="65">
        <v>44287</v>
      </c>
    </row>
    <row r="60" spans="1:30" s="5" customFormat="1" ht="15" customHeight="1" x14ac:dyDescent="0.35">
      <c r="A60" s="18"/>
      <c r="B60" s="20" t="s">
        <v>91</v>
      </c>
      <c r="C60" s="19" t="s">
        <v>292</v>
      </c>
      <c r="D60" s="19" t="s">
        <v>227</v>
      </c>
      <c r="E60" s="19" t="s">
        <v>293</v>
      </c>
      <c r="F60" s="19" t="s">
        <v>210</v>
      </c>
      <c r="G60" s="19" t="s">
        <v>214</v>
      </c>
      <c r="H60" s="21">
        <v>3.0000000000000001E-3</v>
      </c>
      <c r="I60" s="68"/>
      <c r="J60" s="22">
        <v>110.8</v>
      </c>
      <c r="K60" s="68"/>
      <c r="L60" s="23">
        <v>-5.2962188647000001E-3</v>
      </c>
      <c r="M60" s="23">
        <v>-4.4282415583000001E-2</v>
      </c>
      <c r="N60" s="23">
        <v>-5.3131652475999998E-2</v>
      </c>
      <c r="O60" s="23">
        <v>3.4575291959999997E-2</v>
      </c>
      <c r="P60" s="61"/>
      <c r="Q60" s="21">
        <v>5.4464285714000008E-3</v>
      </c>
      <c r="R60" s="21">
        <v>5.7950169414000004E-2</v>
      </c>
      <c r="S60" s="61"/>
      <c r="T60" s="64">
        <v>408.1116318</v>
      </c>
      <c r="U60" s="66" t="s">
        <v>412</v>
      </c>
      <c r="V60" s="68"/>
      <c r="W60" s="64">
        <v>384920.24927999999</v>
      </c>
      <c r="X60" s="64">
        <v>352264.11079000001</v>
      </c>
      <c r="Y60" s="56">
        <v>1.0927035638594127</v>
      </c>
      <c r="Z60" s="68"/>
      <c r="AA60" s="57">
        <v>0.61</v>
      </c>
      <c r="AB60" s="23">
        <v>6.6064981949458493E-2</v>
      </c>
      <c r="AC60" s="23" t="s">
        <v>159</v>
      </c>
      <c r="AD60" s="65">
        <v>44273</v>
      </c>
    </row>
    <row r="61" spans="1:30" s="5" customFormat="1" ht="15" customHeight="1" x14ac:dyDescent="0.35">
      <c r="A61" s="18"/>
      <c r="B61" s="20" t="s">
        <v>187</v>
      </c>
      <c r="C61" s="19" t="s">
        <v>355</v>
      </c>
      <c r="D61" s="19" t="s">
        <v>193</v>
      </c>
      <c r="E61" s="19" t="s">
        <v>251</v>
      </c>
      <c r="F61" s="19" t="s">
        <v>210</v>
      </c>
      <c r="G61" s="19" t="s">
        <v>356</v>
      </c>
      <c r="H61" s="21">
        <v>0.01</v>
      </c>
      <c r="I61" s="68"/>
      <c r="J61" s="22">
        <v>94.95</v>
      </c>
      <c r="K61" s="68"/>
      <c r="L61" s="23">
        <v>6.6691018729999996E-2</v>
      </c>
      <c r="M61" s="23">
        <v>0.1059915862</v>
      </c>
      <c r="N61" s="23">
        <v>0.11972662563</v>
      </c>
      <c r="O61" s="23">
        <v>0.2993988172</v>
      </c>
      <c r="P61" s="61"/>
      <c r="Q61" s="21">
        <v>5.0301810864999998E-3</v>
      </c>
      <c r="R61" s="21">
        <v>7.0533653163999996E-2</v>
      </c>
      <c r="S61" s="61"/>
      <c r="T61" s="64">
        <v>1126.1056174</v>
      </c>
      <c r="U61" s="66">
        <v>4.6600000000000001E-3</v>
      </c>
      <c r="V61" s="68"/>
      <c r="W61" s="64">
        <v>427884.00929999998</v>
      </c>
      <c r="X61" s="64">
        <v>436618.56978999998</v>
      </c>
      <c r="Y61" s="56">
        <v>0.97999498625493398</v>
      </c>
      <c r="Z61" s="68"/>
      <c r="AA61" s="57">
        <v>0.45</v>
      </c>
      <c r="AB61" s="23">
        <v>5.6872037914691947E-2</v>
      </c>
      <c r="AC61" s="23" t="s">
        <v>190</v>
      </c>
      <c r="AD61" s="65">
        <v>44265</v>
      </c>
    </row>
    <row r="62" spans="1:30" s="5" customFormat="1" ht="15" customHeight="1" x14ac:dyDescent="0.35">
      <c r="A62" s="18"/>
      <c r="B62" s="20" t="s">
        <v>107</v>
      </c>
      <c r="C62" s="19" t="s">
        <v>319</v>
      </c>
      <c r="D62" s="19" t="s">
        <v>193</v>
      </c>
      <c r="E62" s="19" t="s">
        <v>251</v>
      </c>
      <c r="F62" s="19" t="s">
        <v>312</v>
      </c>
      <c r="G62" s="19" t="s">
        <v>320</v>
      </c>
      <c r="H62" s="21">
        <v>0.01</v>
      </c>
      <c r="I62" s="68"/>
      <c r="J62" s="22">
        <v>114.61</v>
      </c>
      <c r="K62" s="68"/>
      <c r="L62" s="23">
        <v>4.4526828486000002E-2</v>
      </c>
      <c r="M62" s="23">
        <v>4.4169777702E-3</v>
      </c>
      <c r="N62" s="23">
        <v>1.7176163365999999E-2</v>
      </c>
      <c r="O62" s="23">
        <v>0.27762165490000001</v>
      </c>
      <c r="P62" s="61"/>
      <c r="Q62" s="21">
        <v>1.0375315769999999E-2</v>
      </c>
      <c r="R62" s="21">
        <v>0.10677517402999999</v>
      </c>
      <c r="S62" s="61"/>
      <c r="T62" s="64">
        <v>1639.8358651999999</v>
      </c>
      <c r="U62" s="66">
        <v>5.5500000000000002E-3</v>
      </c>
      <c r="V62" s="68"/>
      <c r="W62" s="64">
        <v>504284</v>
      </c>
      <c r="X62" s="64">
        <v>472576.02704999998</v>
      </c>
      <c r="Y62" s="56">
        <v>1.0670960250521664</v>
      </c>
      <c r="Z62" s="68"/>
      <c r="AA62" s="57">
        <v>1.1499999999999999</v>
      </c>
      <c r="AB62" s="23">
        <v>0.12040834133147194</v>
      </c>
      <c r="AC62" s="23" t="s">
        <v>155</v>
      </c>
      <c r="AD62" s="65">
        <v>44286</v>
      </c>
    </row>
    <row r="63" spans="1:30" s="5" customFormat="1" ht="15" customHeight="1" x14ac:dyDescent="0.35">
      <c r="A63" s="18"/>
      <c r="B63" s="20" t="s">
        <v>203</v>
      </c>
      <c r="C63" s="19" t="s">
        <v>249</v>
      </c>
      <c r="D63" s="19" t="s">
        <v>193</v>
      </c>
      <c r="E63" s="19" t="s">
        <v>213</v>
      </c>
      <c r="F63" s="19" t="s">
        <v>211</v>
      </c>
      <c r="G63" s="19" t="s">
        <v>208</v>
      </c>
      <c r="H63" s="21">
        <v>9.4999999999999998E-3</v>
      </c>
      <c r="I63" s="68"/>
      <c r="J63" s="22">
        <v>68.7</v>
      </c>
      <c r="K63" s="68"/>
      <c r="L63" s="23">
        <v>-6.1137215516000001E-2</v>
      </c>
      <c r="M63" s="23">
        <v>-0.13121396772000002</v>
      </c>
      <c r="N63" s="23">
        <v>-0.13582092288</v>
      </c>
      <c r="O63" s="23">
        <v>1.419670969E-2</v>
      </c>
      <c r="P63" s="61"/>
      <c r="Q63" s="21">
        <v>6.5137739177999997E-3</v>
      </c>
      <c r="R63" s="21">
        <v>0.1</v>
      </c>
      <c r="S63" s="61"/>
      <c r="T63" s="64">
        <v>2454.3936002999999</v>
      </c>
      <c r="U63" s="66">
        <v>5.5500000000000002E-3</v>
      </c>
      <c r="V63" s="68"/>
      <c r="W63" s="64">
        <v>502620.94770000002</v>
      </c>
      <c r="X63" s="64">
        <v>640552.33397000004</v>
      </c>
      <c r="Y63" s="56">
        <v>0.78466804513047017</v>
      </c>
      <c r="Z63" s="68"/>
      <c r="AA63" s="57">
        <v>0.48</v>
      </c>
      <c r="AB63" s="23">
        <v>8.3842794759825326E-2</v>
      </c>
      <c r="AC63" s="23" t="s">
        <v>154</v>
      </c>
      <c r="AD63" s="65">
        <v>44286</v>
      </c>
    </row>
    <row r="64" spans="1:30" s="5" customFormat="1" ht="15" customHeight="1" x14ac:dyDescent="0.35">
      <c r="A64" s="18"/>
      <c r="B64" s="20" t="s">
        <v>89</v>
      </c>
      <c r="C64" s="19" t="s">
        <v>290</v>
      </c>
      <c r="D64" s="19" t="s">
        <v>227</v>
      </c>
      <c r="E64" s="19" t="s">
        <v>285</v>
      </c>
      <c r="F64" s="19" t="s">
        <v>263</v>
      </c>
      <c r="G64" s="19" t="s">
        <v>263</v>
      </c>
      <c r="H64" s="21">
        <v>3.5999999999999999E-3</v>
      </c>
      <c r="I64" s="68"/>
      <c r="J64" s="22">
        <v>500</v>
      </c>
      <c r="K64" s="68"/>
      <c r="L64" s="23">
        <v>-2.8679088586E-2</v>
      </c>
      <c r="M64" s="23">
        <v>-4.3307831031999998E-2</v>
      </c>
      <c r="N64" s="23">
        <v>-4.9190600986000005E-2</v>
      </c>
      <c r="O64" s="23">
        <v>0.10649297200999999</v>
      </c>
      <c r="P64" s="61"/>
      <c r="Q64" s="21">
        <v>5.9851337002000005E-3</v>
      </c>
      <c r="R64" s="21">
        <v>6.0501567398E-2</v>
      </c>
      <c r="S64" s="61"/>
      <c r="T64" s="64">
        <v>411.49842525000003</v>
      </c>
      <c r="U64" s="66">
        <v>3.7799999999999999E-3</v>
      </c>
      <c r="V64" s="68"/>
      <c r="W64" s="64">
        <v>342500</v>
      </c>
      <c r="X64" s="64">
        <v>303170.40964999999</v>
      </c>
      <c r="Y64" s="56">
        <v>1.1297276683282009</v>
      </c>
      <c r="Z64" s="68"/>
      <c r="AA64" s="57">
        <v>3.1</v>
      </c>
      <c r="AB64" s="23">
        <v>7.4400000000000008E-2</v>
      </c>
      <c r="AC64" s="23" t="s">
        <v>164</v>
      </c>
      <c r="AD64" s="65">
        <v>44286</v>
      </c>
    </row>
    <row r="65" spans="1:30" s="5" customFormat="1" ht="15" customHeight="1" x14ac:dyDescent="0.35">
      <c r="A65" s="18"/>
      <c r="B65" s="20" t="s">
        <v>93</v>
      </c>
      <c r="C65" s="19" t="s">
        <v>295</v>
      </c>
      <c r="D65" s="19" t="s">
        <v>193</v>
      </c>
      <c r="E65" s="19" t="s">
        <v>224</v>
      </c>
      <c r="F65" s="19" t="s">
        <v>239</v>
      </c>
      <c r="G65" s="19" t="s">
        <v>240</v>
      </c>
      <c r="H65" s="21">
        <v>4.0000000000000001E-3</v>
      </c>
      <c r="I65" s="68"/>
      <c r="J65" s="22">
        <v>76.92</v>
      </c>
      <c r="K65" s="68"/>
      <c r="L65" s="23">
        <v>-2.0991626479E-4</v>
      </c>
      <c r="M65" s="23">
        <v>-8.7635368036000014E-3</v>
      </c>
      <c r="N65" s="23">
        <v>-1.7681320802000002E-2</v>
      </c>
      <c r="O65" s="23">
        <v>-4.7515006830999997E-2</v>
      </c>
      <c r="P65" s="61"/>
      <c r="Q65" s="21">
        <v>7.3538898206999999E-3</v>
      </c>
      <c r="R65" s="21">
        <v>7.4154727793999994E-2</v>
      </c>
      <c r="S65" s="61"/>
      <c r="T65" s="64">
        <v>1302.7476793000001</v>
      </c>
      <c r="U65" s="66">
        <v>3.82E-3</v>
      </c>
      <c r="V65" s="68"/>
      <c r="W65" s="64">
        <v>345549.71591999999</v>
      </c>
      <c r="X65" s="64">
        <v>388909.85986000003</v>
      </c>
      <c r="Y65" s="56">
        <v>0.88850849923010733</v>
      </c>
      <c r="Z65" s="68"/>
      <c r="AA65" s="57">
        <v>0.56999999999999995</v>
      </c>
      <c r="AB65" s="23">
        <v>8.8923556942277687E-2</v>
      </c>
      <c r="AC65" s="23" t="s">
        <v>154</v>
      </c>
      <c r="AD65" s="65">
        <v>44286</v>
      </c>
    </row>
    <row r="66" spans="1:30" s="5" customFormat="1" ht="15" customHeight="1" x14ac:dyDescent="0.35">
      <c r="A66" s="18"/>
      <c r="B66" s="20" t="s">
        <v>191</v>
      </c>
      <c r="C66" s="19" t="s">
        <v>246</v>
      </c>
      <c r="D66" s="19" t="s">
        <v>227</v>
      </c>
      <c r="E66" s="19" t="s">
        <v>213</v>
      </c>
      <c r="F66" s="19" t="s">
        <v>220</v>
      </c>
      <c r="G66" s="19" t="s">
        <v>220</v>
      </c>
      <c r="H66" s="21">
        <v>6.3E-3</v>
      </c>
      <c r="I66" s="68"/>
      <c r="J66" s="22">
        <v>219</v>
      </c>
      <c r="K66" s="68"/>
      <c r="L66" s="23">
        <v>8.6025868059000001E-3</v>
      </c>
      <c r="M66" s="23">
        <v>-1.3641100640999999E-2</v>
      </c>
      <c r="N66" s="23">
        <v>-9.6358056899000007E-3</v>
      </c>
      <c r="O66" s="23">
        <v>0.21333049277000002</v>
      </c>
      <c r="P66" s="61"/>
      <c r="Q66" s="21">
        <v>4.6304786356000001E-3</v>
      </c>
      <c r="R66" s="21">
        <v>5.9831756046000002E-2</v>
      </c>
      <c r="S66" s="61"/>
      <c r="T66" s="64">
        <v>304.61437180000001</v>
      </c>
      <c r="U66" s="66">
        <v>3.9700000000000004E-3</v>
      </c>
      <c r="V66" s="68"/>
      <c r="W66" s="64">
        <v>361350</v>
      </c>
      <c r="X66" s="64">
        <v>401396.00251999998</v>
      </c>
      <c r="Y66" s="56">
        <v>0.90023318052848655</v>
      </c>
      <c r="Z66" s="68"/>
      <c r="AA66" s="57">
        <v>1.01</v>
      </c>
      <c r="AB66" s="23">
        <v>5.5342465753424663E-2</v>
      </c>
      <c r="AC66" s="23" t="s">
        <v>154</v>
      </c>
      <c r="AD66" s="65">
        <v>44286</v>
      </c>
    </row>
    <row r="67" spans="1:30" s="5" customFormat="1" ht="15" customHeight="1" x14ac:dyDescent="0.35">
      <c r="A67" s="18"/>
      <c r="B67" s="20" t="s">
        <v>381</v>
      </c>
      <c r="C67" s="19" t="s">
        <v>406</v>
      </c>
      <c r="D67" s="19" t="s">
        <v>193</v>
      </c>
      <c r="E67" s="19" t="s">
        <v>251</v>
      </c>
      <c r="F67" s="19" t="s">
        <v>209</v>
      </c>
      <c r="G67" s="19" t="s">
        <v>389</v>
      </c>
      <c r="H67" s="21">
        <v>8.9999999999999993E-3</v>
      </c>
      <c r="I67" s="68"/>
      <c r="J67" s="22">
        <v>106.25</v>
      </c>
      <c r="K67" s="68"/>
      <c r="L67" s="23">
        <v>-2.3168152982999998E-2</v>
      </c>
      <c r="M67" s="23">
        <v>7.0181498157000005E-2</v>
      </c>
      <c r="N67" s="23">
        <v>7.1303816440999992E-2</v>
      </c>
      <c r="O67" s="23">
        <v>0.50120550055000002</v>
      </c>
      <c r="P67" s="61"/>
      <c r="Q67" s="21">
        <v>0</v>
      </c>
      <c r="R67" s="21">
        <v>0.13304130162</v>
      </c>
      <c r="S67" s="61"/>
      <c r="T67" s="64">
        <v>3648.0747946000001</v>
      </c>
      <c r="U67" s="66">
        <v>6.4900000000000001E-3</v>
      </c>
      <c r="V67" s="68"/>
      <c r="W67" s="64">
        <v>374726.85625000001</v>
      </c>
      <c r="X67" s="64">
        <v>353260.15312999999</v>
      </c>
      <c r="Y67" s="56">
        <v>1.0607674059182675</v>
      </c>
      <c r="Z67" s="68"/>
      <c r="AA67" s="57">
        <v>0</v>
      </c>
      <c r="AB67" s="23">
        <v>0</v>
      </c>
      <c r="AC67" s="23" t="s">
        <v>155</v>
      </c>
      <c r="AD67" s="65">
        <v>44263</v>
      </c>
    </row>
    <row r="68" spans="1:30" s="5" customFormat="1" ht="15" customHeight="1" x14ac:dyDescent="0.35">
      <c r="A68" s="18"/>
      <c r="B68" s="20" t="s">
        <v>175</v>
      </c>
      <c r="C68" s="19" t="s">
        <v>361</v>
      </c>
      <c r="D68" s="19" t="s">
        <v>193</v>
      </c>
      <c r="E68" s="19" t="s">
        <v>216</v>
      </c>
      <c r="F68" s="19" t="s">
        <v>344</v>
      </c>
      <c r="G68" s="19" t="s">
        <v>362</v>
      </c>
      <c r="H68" s="21">
        <v>0.02</v>
      </c>
      <c r="I68" s="68"/>
      <c r="J68" s="22">
        <v>119.09</v>
      </c>
      <c r="K68" s="68"/>
      <c r="L68" s="23">
        <v>-2.0508199714000001E-3</v>
      </c>
      <c r="M68" s="23">
        <v>-5.7730308063000002E-2</v>
      </c>
      <c r="N68" s="23">
        <v>-7.2451091790000005E-2</v>
      </c>
      <c r="O68" s="23">
        <v>0.34424183860000002</v>
      </c>
      <c r="P68" s="61"/>
      <c r="Q68" s="21">
        <v>8.0631753947999988E-3</v>
      </c>
      <c r="R68" s="21">
        <v>0.11708678083</v>
      </c>
      <c r="S68" s="61"/>
      <c r="T68" s="64">
        <v>1183.0978431000001</v>
      </c>
      <c r="U68" s="66">
        <v>6.5500000000000003E-3</v>
      </c>
      <c r="V68" s="68"/>
      <c r="W68" s="64">
        <v>387042.5</v>
      </c>
      <c r="X68" s="64">
        <v>389000.78194999998</v>
      </c>
      <c r="Y68" s="56">
        <v>0.99496586628905115</v>
      </c>
      <c r="Z68" s="68"/>
      <c r="AA68" s="57">
        <v>0.97</v>
      </c>
      <c r="AB68" s="23">
        <v>9.7741204131329251E-2</v>
      </c>
      <c r="AC68" s="23" t="s">
        <v>154</v>
      </c>
      <c r="AD68" s="65">
        <v>44012</v>
      </c>
    </row>
    <row r="69" spans="1:30" s="5" customFormat="1" ht="15" customHeight="1" x14ac:dyDescent="0.35">
      <c r="A69" s="18"/>
      <c r="B69" s="20" t="s">
        <v>96</v>
      </c>
      <c r="C69" s="19" t="s">
        <v>300</v>
      </c>
      <c r="D69" s="19" t="s">
        <v>227</v>
      </c>
      <c r="E69" s="19" t="s">
        <v>301</v>
      </c>
      <c r="F69" s="19" t="s">
        <v>210</v>
      </c>
      <c r="G69" s="19" t="s">
        <v>214</v>
      </c>
      <c r="H69" s="21">
        <v>0.02</v>
      </c>
      <c r="I69" s="68"/>
      <c r="J69" s="22">
        <v>250.51</v>
      </c>
      <c r="K69" s="68"/>
      <c r="L69" s="23">
        <v>-7.5036781662000007E-2</v>
      </c>
      <c r="M69" s="23">
        <v>-9.878144383000001E-2</v>
      </c>
      <c r="N69" s="23">
        <v>-9.8249620587E-2</v>
      </c>
      <c r="O69" s="23">
        <v>0.20871952642</v>
      </c>
      <c r="P69" s="61"/>
      <c r="Q69" s="21">
        <v>6.5806183095000002E-3</v>
      </c>
      <c r="R69" s="21">
        <v>0.11166473553999999</v>
      </c>
      <c r="S69" s="61"/>
      <c r="T69" s="64">
        <v>269.87412639000001</v>
      </c>
      <c r="U69" s="66" t="s">
        <v>412</v>
      </c>
      <c r="V69" s="68"/>
      <c r="W69" s="64">
        <v>286783.848</v>
      </c>
      <c r="X69" s="64">
        <v>243835.19114000001</v>
      </c>
      <c r="Y69" s="56">
        <v>1.1761380572640177</v>
      </c>
      <c r="Z69" s="68"/>
      <c r="AA69" s="57">
        <v>1.7945346129999999</v>
      </c>
      <c r="AB69" s="23">
        <v>8.5962298335395801E-2</v>
      </c>
      <c r="AC69" s="23" t="s">
        <v>156</v>
      </c>
      <c r="AD69" s="65">
        <v>44286</v>
      </c>
    </row>
    <row r="70" spans="1:30" s="5" customFormat="1" ht="15" customHeight="1" x14ac:dyDescent="0.35">
      <c r="A70" s="18"/>
      <c r="B70" s="20" t="s">
        <v>380</v>
      </c>
      <c r="C70" s="19" t="s">
        <v>386</v>
      </c>
      <c r="D70" s="19" t="s">
        <v>193</v>
      </c>
      <c r="E70" s="19" t="s">
        <v>213</v>
      </c>
      <c r="F70" s="19" t="s">
        <v>209</v>
      </c>
      <c r="G70" s="19" t="s">
        <v>387</v>
      </c>
      <c r="H70" s="21">
        <v>0.01</v>
      </c>
      <c r="I70" s="68"/>
      <c r="J70" s="22">
        <v>81.8</v>
      </c>
      <c r="K70" s="68"/>
      <c r="L70" s="23">
        <v>-2.0479115748000001E-2</v>
      </c>
      <c r="M70" s="23">
        <v>-8.0224015297000004E-2</v>
      </c>
      <c r="N70" s="23">
        <v>-8.9294784378000008E-2</v>
      </c>
      <c r="O70" s="23">
        <v>7.0756170080000002E-3</v>
      </c>
      <c r="P70" s="61"/>
      <c r="Q70" s="21">
        <v>5.3603335318999999E-3</v>
      </c>
      <c r="R70" s="21">
        <v>6.8011527377999995E-2</v>
      </c>
      <c r="S70" s="61"/>
      <c r="T70" s="64">
        <v>512.05613130999996</v>
      </c>
      <c r="U70" s="66">
        <v>3.7799999999999999E-3</v>
      </c>
      <c r="V70" s="68"/>
      <c r="W70" s="64">
        <v>345356.90059999999</v>
      </c>
      <c r="X70" s="64">
        <v>400717.94848000002</v>
      </c>
      <c r="Y70" s="56">
        <v>0.8618453501022475</v>
      </c>
      <c r="Z70" s="68"/>
      <c r="AA70" s="57">
        <v>0.45</v>
      </c>
      <c r="AB70" s="23">
        <v>6.6014669926650379E-2</v>
      </c>
      <c r="AC70" s="23" t="s">
        <v>155</v>
      </c>
      <c r="AD70" s="65">
        <v>44286</v>
      </c>
    </row>
    <row r="71" spans="1:30" s="5" customFormat="1" ht="15" customHeight="1" x14ac:dyDescent="0.35">
      <c r="A71" s="18"/>
      <c r="B71" s="20" t="s">
        <v>385</v>
      </c>
      <c r="C71" s="19" t="s">
        <v>403</v>
      </c>
      <c r="D71" s="19" t="s">
        <v>193</v>
      </c>
      <c r="E71" s="19" t="s">
        <v>224</v>
      </c>
      <c r="F71" s="19" t="s">
        <v>211</v>
      </c>
      <c r="G71" s="19" t="s">
        <v>208</v>
      </c>
      <c r="H71" s="21">
        <v>0.01</v>
      </c>
      <c r="I71" s="68"/>
      <c r="J71" s="22">
        <v>96</v>
      </c>
      <c r="K71" s="68"/>
      <c r="L71" s="23">
        <v>1.1490757653999999E-2</v>
      </c>
      <c r="M71" s="23">
        <v>2.7131106339E-2</v>
      </c>
      <c r="N71" s="23">
        <v>1.7662008715E-2</v>
      </c>
      <c r="O71" s="23">
        <v>0.31865356627000002</v>
      </c>
      <c r="P71" s="61"/>
      <c r="Q71" s="21">
        <v>7.6335877861999999E-3</v>
      </c>
      <c r="R71" s="21">
        <v>0.10724907063</v>
      </c>
      <c r="S71" s="61"/>
      <c r="T71" s="64">
        <v>1623.9139195</v>
      </c>
      <c r="U71" s="66">
        <v>4.5799999999999999E-3</v>
      </c>
      <c r="V71" s="68"/>
      <c r="W71" s="64">
        <v>415700.54399999999</v>
      </c>
      <c r="X71" s="64">
        <v>429752.94750000001</v>
      </c>
      <c r="Y71" s="56">
        <v>0.967301205072014</v>
      </c>
      <c r="Z71" s="68"/>
      <c r="AA71" s="57">
        <v>0.73</v>
      </c>
      <c r="AB71" s="23">
        <v>9.1249999999999998E-2</v>
      </c>
      <c r="AC71" s="23" t="s">
        <v>155</v>
      </c>
      <c r="AD71" s="65">
        <v>44286</v>
      </c>
    </row>
    <row r="72" spans="1:30" s="5" customFormat="1" ht="15" customHeight="1" x14ac:dyDescent="0.35">
      <c r="A72" s="18"/>
      <c r="B72" s="20" t="s">
        <v>101</v>
      </c>
      <c r="C72" s="19" t="s">
        <v>308</v>
      </c>
      <c r="D72" s="19" t="s">
        <v>193</v>
      </c>
      <c r="E72" s="19" t="s">
        <v>251</v>
      </c>
      <c r="F72" s="19" t="s">
        <v>210</v>
      </c>
      <c r="G72" s="19" t="s">
        <v>214</v>
      </c>
      <c r="H72" s="21">
        <v>4.5000000000000005E-3</v>
      </c>
      <c r="I72" s="68"/>
      <c r="J72" s="22">
        <v>94.63</v>
      </c>
      <c r="K72" s="68"/>
      <c r="L72" s="23">
        <v>1.7120374307999998E-2</v>
      </c>
      <c r="M72" s="23">
        <v>3.2327014873E-2</v>
      </c>
      <c r="N72" s="23">
        <v>2.2396642083999999E-2</v>
      </c>
      <c r="O72" s="23">
        <v>0.16303927805000001</v>
      </c>
      <c r="P72" s="61"/>
      <c r="Q72" s="21">
        <v>1.084644832E-2</v>
      </c>
      <c r="R72" s="21">
        <v>9.4018760622999992E-2</v>
      </c>
      <c r="S72" s="61"/>
      <c r="T72" s="64">
        <v>317.89625720999999</v>
      </c>
      <c r="U72" s="66" t="s">
        <v>412</v>
      </c>
      <c r="V72" s="68"/>
      <c r="W72" s="64">
        <v>323818.65535000002</v>
      </c>
      <c r="X72" s="64">
        <v>327839.72771000001</v>
      </c>
      <c r="Y72" s="56">
        <v>0.98773463976410769</v>
      </c>
      <c r="Z72" s="68"/>
      <c r="AA72" s="57">
        <v>1.02</v>
      </c>
      <c r="AB72" s="23">
        <v>0.12934587340166967</v>
      </c>
      <c r="AC72" s="23" t="s">
        <v>154</v>
      </c>
      <c r="AD72" s="65">
        <v>44294</v>
      </c>
    </row>
    <row r="73" spans="1:30" s="5" customFormat="1" ht="15" customHeight="1" x14ac:dyDescent="0.35">
      <c r="A73" s="18"/>
      <c r="B73" s="20" t="s">
        <v>189</v>
      </c>
      <c r="C73" s="19" t="s">
        <v>358</v>
      </c>
      <c r="D73" s="19" t="s">
        <v>193</v>
      </c>
      <c r="E73" s="19" t="s">
        <v>213</v>
      </c>
      <c r="F73" s="19" t="s">
        <v>359</v>
      </c>
      <c r="G73" s="19" t="s">
        <v>360</v>
      </c>
      <c r="H73" s="21">
        <v>1.175E-2</v>
      </c>
      <c r="I73" s="68"/>
      <c r="J73" s="22">
        <v>67.52</v>
      </c>
      <c r="K73" s="68"/>
      <c r="L73" s="23">
        <v>-4.2786750137999999E-2</v>
      </c>
      <c r="M73" s="23">
        <v>-4.0501670266999995E-2</v>
      </c>
      <c r="N73" s="23">
        <v>-3.4194368180999996E-2</v>
      </c>
      <c r="O73" s="23">
        <v>-7.135051790300001E-2</v>
      </c>
      <c r="P73" s="61"/>
      <c r="Q73" s="21">
        <v>3.6321031049000004E-3</v>
      </c>
      <c r="R73" s="21">
        <v>3.7883771930000004E-2</v>
      </c>
      <c r="S73" s="61"/>
      <c r="T73" s="64">
        <v>998.54259769999999</v>
      </c>
      <c r="U73" s="66">
        <v>2.5800000000000003E-3</v>
      </c>
      <c r="V73" s="68"/>
      <c r="W73" s="64">
        <v>234796.34367999999</v>
      </c>
      <c r="X73" s="64">
        <v>352879.84217999998</v>
      </c>
      <c r="Y73" s="56">
        <v>0.66537193575436104</v>
      </c>
      <c r="Z73" s="68"/>
      <c r="AA73" s="57">
        <v>0.31</v>
      </c>
      <c r="AB73" s="23">
        <v>5.509478672985782E-2</v>
      </c>
      <c r="AC73" s="23" t="s">
        <v>0</v>
      </c>
      <c r="AD73" s="65">
        <v>44012</v>
      </c>
    </row>
    <row r="74" spans="1:30" s="5" customFormat="1" ht="15" customHeight="1" x14ac:dyDescent="0.35">
      <c r="A74" s="18"/>
      <c r="B74" s="20" t="s">
        <v>59</v>
      </c>
      <c r="C74" s="19" t="s">
        <v>234</v>
      </c>
      <c r="D74" s="19" t="s">
        <v>227</v>
      </c>
      <c r="E74" s="19" t="s">
        <v>213</v>
      </c>
      <c r="F74" s="19" t="s">
        <v>225</v>
      </c>
      <c r="G74" s="19" t="s">
        <v>225</v>
      </c>
      <c r="H74" s="21">
        <v>2.907117592906633E-4</v>
      </c>
      <c r="I74" s="68"/>
      <c r="J74" s="22">
        <v>2380.12</v>
      </c>
      <c r="K74" s="68"/>
      <c r="L74" s="23">
        <v>9.065055858099999E-2</v>
      </c>
      <c r="M74" s="23">
        <v>0.16682552753999999</v>
      </c>
      <c r="N74" s="23">
        <v>0.20855279909999999</v>
      </c>
      <c r="O74" s="23">
        <v>0.15227362629999999</v>
      </c>
      <c r="P74" s="61"/>
      <c r="Q74" s="21">
        <v>1.3574660633E-2</v>
      </c>
      <c r="R74" s="21">
        <v>0.12820346298000002</v>
      </c>
      <c r="S74" s="61"/>
      <c r="T74" s="64">
        <v>413.27042115</v>
      </c>
      <c r="U74" s="66">
        <v>3.4300000000000003E-3</v>
      </c>
      <c r="V74" s="68"/>
      <c r="W74" s="64">
        <v>309415.59999999998</v>
      </c>
      <c r="X74" s="64">
        <v>329032.93530000001</v>
      </c>
      <c r="Y74" s="56">
        <v>0.94037880954952524</v>
      </c>
      <c r="Z74" s="68"/>
      <c r="AA74" s="57">
        <v>30</v>
      </c>
      <c r="AB74" s="23">
        <v>0.15125287800615095</v>
      </c>
      <c r="AC74" s="23" t="s">
        <v>155</v>
      </c>
      <c r="AD74" s="65">
        <v>44286</v>
      </c>
    </row>
    <row r="75" spans="1:30" s="5" customFormat="1" ht="15" customHeight="1" x14ac:dyDescent="0.35">
      <c r="A75" s="18"/>
      <c r="B75" s="20" t="s">
        <v>146</v>
      </c>
      <c r="C75" s="19" t="s">
        <v>321</v>
      </c>
      <c r="D75" s="19" t="s">
        <v>193</v>
      </c>
      <c r="E75" s="19" t="s">
        <v>251</v>
      </c>
      <c r="F75" s="19" t="s">
        <v>322</v>
      </c>
      <c r="G75" s="19" t="s">
        <v>323</v>
      </c>
      <c r="H75" s="21">
        <v>1.15E-2</v>
      </c>
      <c r="I75" s="68"/>
      <c r="J75" s="22">
        <v>103.62</v>
      </c>
      <c r="K75" s="68"/>
      <c r="L75" s="23">
        <v>2.5522863818000001E-2</v>
      </c>
      <c r="M75" s="23">
        <v>1.9594644804E-2</v>
      </c>
      <c r="N75" s="23">
        <v>1.9268752507000001E-2</v>
      </c>
      <c r="O75" s="23">
        <v>0.11570461628000001</v>
      </c>
      <c r="P75" s="61"/>
      <c r="Q75" s="21">
        <v>6.3941321813999995E-3</v>
      </c>
      <c r="R75" s="21">
        <v>7.5903041076000002E-2</v>
      </c>
      <c r="S75" s="61"/>
      <c r="T75" s="64">
        <v>1160.9610782</v>
      </c>
      <c r="U75" s="66">
        <v>3.8400000000000001E-3</v>
      </c>
      <c r="V75" s="68"/>
      <c r="W75" s="64">
        <v>236635.02522000001</v>
      </c>
      <c r="X75" s="64">
        <v>237251.6588</v>
      </c>
      <c r="Y75" s="56">
        <v>0.99740093037444344</v>
      </c>
      <c r="Z75" s="68"/>
      <c r="AA75" s="57">
        <v>0.65002747756000001</v>
      </c>
      <c r="AB75" s="23">
        <v>7.5278225542559349E-2</v>
      </c>
      <c r="AC75" s="23" t="s">
        <v>154</v>
      </c>
      <c r="AD75" s="65">
        <v>44286</v>
      </c>
    </row>
    <row r="76" spans="1:30" s="5" customFormat="1" ht="15" customHeight="1" x14ac:dyDescent="0.35">
      <c r="A76" s="18"/>
      <c r="B76" s="20" t="s">
        <v>72</v>
      </c>
      <c r="C76" s="19" t="s">
        <v>262</v>
      </c>
      <c r="D76" s="19" t="s">
        <v>227</v>
      </c>
      <c r="E76" s="19" t="s">
        <v>213</v>
      </c>
      <c r="F76" s="19" t="s">
        <v>263</v>
      </c>
      <c r="G76" s="19" t="s">
        <v>263</v>
      </c>
      <c r="H76" s="21">
        <v>1.4999999999999999E-2</v>
      </c>
      <c r="I76" s="68"/>
      <c r="J76" s="22">
        <v>275</v>
      </c>
      <c r="K76" s="68"/>
      <c r="L76" s="23">
        <v>1.9327940408E-2</v>
      </c>
      <c r="M76" s="23">
        <v>-0.11009039144999999</v>
      </c>
      <c r="N76" s="23">
        <v>-0.15089227088999999</v>
      </c>
      <c r="O76" s="23">
        <v>-7.1744869757999999E-2</v>
      </c>
      <c r="P76" s="61"/>
      <c r="Q76" s="21">
        <v>4.4280442804E-3</v>
      </c>
      <c r="R76" s="21">
        <v>6.3700515807000008E-2</v>
      </c>
      <c r="S76" s="61"/>
      <c r="T76" s="64">
        <v>36.118569672</v>
      </c>
      <c r="U76" s="66" t="s">
        <v>412</v>
      </c>
      <c r="V76" s="68"/>
      <c r="W76" s="64">
        <v>206250</v>
      </c>
      <c r="X76" s="64">
        <v>336731.13611000002</v>
      </c>
      <c r="Y76" s="56">
        <v>0.61250647143192682</v>
      </c>
      <c r="Z76" s="68"/>
      <c r="AA76" s="57">
        <v>1.2</v>
      </c>
      <c r="AB76" s="23">
        <v>5.2363636363636355E-2</v>
      </c>
      <c r="AC76" s="23" t="s">
        <v>154</v>
      </c>
      <c r="AD76" s="65">
        <v>44286</v>
      </c>
    </row>
    <row r="77" spans="1:30" s="5" customFormat="1" ht="15" customHeight="1" x14ac:dyDescent="0.35">
      <c r="A77" s="18"/>
      <c r="B77" s="20" t="s">
        <v>66</v>
      </c>
      <c r="C77" s="19" t="s">
        <v>255</v>
      </c>
      <c r="D77" s="19" t="s">
        <v>227</v>
      </c>
      <c r="E77" s="19" t="s">
        <v>228</v>
      </c>
      <c r="F77" s="19" t="s">
        <v>229</v>
      </c>
      <c r="G77" s="19" t="s">
        <v>229</v>
      </c>
      <c r="H77" s="21">
        <v>6.0000000000000001E-3</v>
      </c>
      <c r="I77" s="68"/>
      <c r="J77" s="22">
        <v>114.82</v>
      </c>
      <c r="K77" s="68"/>
      <c r="L77" s="23">
        <v>-7.9312076349999996E-3</v>
      </c>
      <c r="M77" s="23">
        <v>-0.13528503812000001</v>
      </c>
      <c r="N77" s="23">
        <v>-0.15310778812</v>
      </c>
      <c r="O77" s="23">
        <v>-3.9513175335000005E-2</v>
      </c>
      <c r="P77" s="61"/>
      <c r="Q77" s="21">
        <v>8.0576032915999993E-3</v>
      </c>
      <c r="R77" s="21">
        <v>8.6023145216999997E-2</v>
      </c>
      <c r="S77" s="61"/>
      <c r="T77" s="64">
        <v>245.08290557000001</v>
      </c>
      <c r="U77" s="66" t="s">
        <v>412</v>
      </c>
      <c r="V77" s="68"/>
      <c r="W77" s="64">
        <v>182563.8</v>
      </c>
      <c r="X77" s="64">
        <v>179007.33692</v>
      </c>
      <c r="Y77" s="56">
        <v>1.0198676944822067</v>
      </c>
      <c r="Z77" s="68"/>
      <c r="AA77" s="57">
        <v>0.94</v>
      </c>
      <c r="AB77" s="23">
        <v>9.8240724612436853E-2</v>
      </c>
      <c r="AC77" s="23" t="s">
        <v>154</v>
      </c>
      <c r="AD77" s="65">
        <v>44286</v>
      </c>
    </row>
    <row r="78" spans="1:30" s="5" customFormat="1" ht="15" customHeight="1" x14ac:dyDescent="0.35">
      <c r="A78" s="18"/>
      <c r="B78" s="20" t="s">
        <v>54</v>
      </c>
      <c r="C78" s="19" t="s">
        <v>223</v>
      </c>
      <c r="D78" s="19" t="s">
        <v>193</v>
      </c>
      <c r="E78" s="19" t="s">
        <v>224</v>
      </c>
      <c r="F78" s="19" t="s">
        <v>225</v>
      </c>
      <c r="G78" s="19" t="s">
        <v>222</v>
      </c>
      <c r="H78" s="21">
        <v>1.2E-2</v>
      </c>
      <c r="I78" s="68"/>
      <c r="J78" s="22">
        <v>98.45</v>
      </c>
      <c r="K78" s="68"/>
      <c r="L78" s="23">
        <v>-9.6439476555999996E-3</v>
      </c>
      <c r="M78" s="23">
        <v>-0.23462005397999999</v>
      </c>
      <c r="N78" s="23">
        <v>-0.26436325146</v>
      </c>
      <c r="O78" s="23">
        <v>-0.18574044095</v>
      </c>
      <c r="P78" s="61"/>
      <c r="Q78" s="21">
        <v>6.0000000000000001E-3</v>
      </c>
      <c r="R78" s="21">
        <v>7.7415384614999999E-2</v>
      </c>
      <c r="S78" s="61"/>
      <c r="T78" s="64">
        <v>69.805787869</v>
      </c>
      <c r="U78" s="66" t="s">
        <v>412</v>
      </c>
      <c r="V78" s="68"/>
      <c r="W78" s="64">
        <v>155133.57199999999</v>
      </c>
      <c r="X78" s="64">
        <v>151255.74901</v>
      </c>
      <c r="Y78" s="56">
        <v>1.0256375246255507</v>
      </c>
      <c r="Z78" s="68"/>
      <c r="AA78" s="57">
        <v>0.6</v>
      </c>
      <c r="AB78" s="23">
        <v>7.3133570340274248E-2</v>
      </c>
      <c r="AC78" s="23" t="s">
        <v>157</v>
      </c>
      <c r="AD78" s="65">
        <v>44287</v>
      </c>
    </row>
    <row r="79" spans="1:30" s="5" customFormat="1" ht="15" customHeight="1" x14ac:dyDescent="0.35">
      <c r="A79" s="18"/>
      <c r="B79" s="20" t="s">
        <v>84</v>
      </c>
      <c r="C79" s="19" t="s">
        <v>282</v>
      </c>
      <c r="D79" s="19" t="s">
        <v>227</v>
      </c>
      <c r="E79" s="19" t="s">
        <v>216</v>
      </c>
      <c r="F79" s="19" t="s">
        <v>283</v>
      </c>
      <c r="G79" s="19" t="s">
        <v>283</v>
      </c>
      <c r="H79" s="21">
        <v>1.1000000000000001E-3</v>
      </c>
      <c r="I79" s="68"/>
      <c r="J79" s="22">
        <v>2.75</v>
      </c>
      <c r="K79" s="68"/>
      <c r="L79" s="23">
        <v>-1.0058047585E-2</v>
      </c>
      <c r="M79" s="23">
        <v>-7.2242628318999996E-2</v>
      </c>
      <c r="N79" s="23">
        <v>-6.9388753831000002E-2</v>
      </c>
      <c r="O79" s="23">
        <v>-4.4724656208000008E-2</v>
      </c>
      <c r="P79" s="61"/>
      <c r="Q79" s="21">
        <v>4.2293906809999999E-3</v>
      </c>
      <c r="R79" s="21">
        <v>3.1346801346999999E-2</v>
      </c>
      <c r="S79" s="61"/>
      <c r="T79" s="64">
        <v>196.00100623</v>
      </c>
      <c r="U79" s="66">
        <v>2.1199999999999999E-3</v>
      </c>
      <c r="V79" s="68"/>
      <c r="W79" s="64">
        <v>189842.125</v>
      </c>
      <c r="X79" s="64">
        <v>215068.47829</v>
      </c>
      <c r="Y79" s="56">
        <v>0.88270548296722229</v>
      </c>
      <c r="Z79" s="68"/>
      <c r="AA79" s="57">
        <v>1.18E-2</v>
      </c>
      <c r="AB79" s="23">
        <v>5.1490909090909094E-2</v>
      </c>
      <c r="AC79" s="23" t="s">
        <v>154</v>
      </c>
      <c r="AD79" s="65">
        <v>44293</v>
      </c>
    </row>
    <row r="80" spans="1:30" s="5" customFormat="1" ht="15" customHeight="1" x14ac:dyDescent="0.35">
      <c r="A80" s="18"/>
      <c r="B80" s="20" t="s">
        <v>102</v>
      </c>
      <c r="C80" s="19" t="s">
        <v>309</v>
      </c>
      <c r="D80" s="19" t="s">
        <v>193</v>
      </c>
      <c r="E80" s="19" t="s">
        <v>251</v>
      </c>
      <c r="F80" s="19" t="s">
        <v>273</v>
      </c>
      <c r="G80" s="19" t="s">
        <v>310</v>
      </c>
      <c r="H80" s="21">
        <v>8.0000000000000002E-3</v>
      </c>
      <c r="I80" s="68"/>
      <c r="J80" s="22">
        <v>102.95</v>
      </c>
      <c r="K80" s="68"/>
      <c r="L80" s="23">
        <v>1.0252563845E-2</v>
      </c>
      <c r="M80" s="23">
        <v>1.9116237123E-2</v>
      </c>
      <c r="N80" s="23">
        <v>2.0496619022999998E-2</v>
      </c>
      <c r="O80" s="23">
        <v>0.26241485063999997</v>
      </c>
      <c r="P80" s="61"/>
      <c r="Q80" s="21">
        <v>8.3698296836999999E-3</v>
      </c>
      <c r="R80" s="21">
        <v>0.10390676977</v>
      </c>
      <c r="S80" s="61"/>
      <c r="T80" s="64">
        <v>336.57189754000001</v>
      </c>
      <c r="U80" s="66" t="s">
        <v>412</v>
      </c>
      <c r="V80" s="68"/>
      <c r="W80" s="64">
        <v>203104.39275</v>
      </c>
      <c r="X80" s="64">
        <v>199123.74390999999</v>
      </c>
      <c r="Y80" s="56">
        <v>1.0199908296310418</v>
      </c>
      <c r="Z80" s="68"/>
      <c r="AA80" s="57">
        <v>0.86</v>
      </c>
      <c r="AB80" s="23">
        <v>0.10024283632831471</v>
      </c>
      <c r="AC80" s="23" t="s">
        <v>156</v>
      </c>
      <c r="AD80" s="65">
        <v>44286</v>
      </c>
    </row>
    <row r="81" spans="1:30" s="5" customFormat="1" ht="15" customHeight="1" x14ac:dyDescent="0.35">
      <c r="A81" s="18"/>
      <c r="B81" s="20" t="s">
        <v>63</v>
      </c>
      <c r="C81" s="19" t="s">
        <v>242</v>
      </c>
      <c r="D81" s="19" t="s">
        <v>227</v>
      </c>
      <c r="E81" s="19" t="s">
        <v>213</v>
      </c>
      <c r="F81" s="19" t="s">
        <v>210</v>
      </c>
      <c r="G81" s="19" t="s">
        <v>237</v>
      </c>
      <c r="H81" s="21">
        <v>1.2E-2</v>
      </c>
      <c r="I81" s="68"/>
      <c r="J81" s="22">
        <v>134.6</v>
      </c>
      <c r="K81" s="68"/>
      <c r="L81" s="23">
        <v>2.3669463594999999E-2</v>
      </c>
      <c r="M81" s="23">
        <v>9.0535948019999993E-3</v>
      </c>
      <c r="N81" s="23">
        <v>-2.6288525386999998E-2</v>
      </c>
      <c r="O81" s="23">
        <v>0.11975780275</v>
      </c>
      <c r="P81" s="61"/>
      <c r="Q81" s="21">
        <v>2.4265985736000003E-3</v>
      </c>
      <c r="R81" s="21">
        <v>5.0447716880999999E-2</v>
      </c>
      <c r="S81" s="61"/>
      <c r="T81" s="64">
        <v>148.59246984000001</v>
      </c>
      <c r="U81" s="66" t="s">
        <v>412</v>
      </c>
      <c r="V81" s="68"/>
      <c r="W81" s="64">
        <v>198229.18745</v>
      </c>
      <c r="X81" s="64">
        <v>168051.92246</v>
      </c>
      <c r="Y81" s="56">
        <v>1.1795710786776799</v>
      </c>
      <c r="Z81" s="68"/>
      <c r="AA81" s="57">
        <v>0.31982569199999999</v>
      </c>
      <c r="AB81" s="23">
        <v>2.8513434650817238E-2</v>
      </c>
      <c r="AC81" s="23" t="s">
        <v>154</v>
      </c>
      <c r="AD81" s="65">
        <v>44294</v>
      </c>
    </row>
    <row r="82" spans="1:30" s="5" customFormat="1" ht="15" customHeight="1" x14ac:dyDescent="0.35">
      <c r="A82" s="18"/>
      <c r="B82" s="20" t="s">
        <v>69</v>
      </c>
      <c r="C82" s="19" t="s">
        <v>259</v>
      </c>
      <c r="D82" s="19" t="s">
        <v>227</v>
      </c>
      <c r="E82" s="19" t="s">
        <v>213</v>
      </c>
      <c r="F82" s="19" t="s">
        <v>210</v>
      </c>
      <c r="G82" s="19" t="s">
        <v>214</v>
      </c>
      <c r="H82" s="21">
        <v>3.0000000000000001E-3</v>
      </c>
      <c r="I82" s="68"/>
      <c r="J82" s="22">
        <v>42.51</v>
      </c>
      <c r="K82" s="68"/>
      <c r="L82" s="23">
        <v>-9.9122541912000012E-2</v>
      </c>
      <c r="M82" s="23">
        <v>-0.29476304048000002</v>
      </c>
      <c r="N82" s="23">
        <v>-0.29695968018999996</v>
      </c>
      <c r="O82" s="23">
        <v>-0.29359994177999998</v>
      </c>
      <c r="P82" s="61"/>
      <c r="Q82" s="21">
        <v>2.1004143370999999E-3</v>
      </c>
      <c r="R82" s="21">
        <v>4.6541817616E-2</v>
      </c>
      <c r="S82" s="61"/>
      <c r="T82" s="64">
        <v>48.785264589999997</v>
      </c>
      <c r="U82" s="66" t="s">
        <v>412</v>
      </c>
      <c r="V82" s="68"/>
      <c r="W82" s="64">
        <v>125372.53247999999</v>
      </c>
      <c r="X82" s="64">
        <v>270853.33837000001</v>
      </c>
      <c r="Y82" s="56">
        <v>0.46287977558074056</v>
      </c>
      <c r="Z82" s="68"/>
      <c r="AA82" s="57">
        <v>9.9328594000000006E-2</v>
      </c>
      <c r="AB82" s="23">
        <v>2.8039123218066342E-2</v>
      </c>
      <c r="AC82" s="23" t="s">
        <v>154</v>
      </c>
      <c r="AD82" s="65">
        <v>44278</v>
      </c>
    </row>
    <row r="83" spans="1:30" s="5" customFormat="1" ht="15" customHeight="1" x14ac:dyDescent="0.35">
      <c r="A83" s="18"/>
      <c r="B83" s="20" t="s">
        <v>75</v>
      </c>
      <c r="C83" s="19" t="s">
        <v>268</v>
      </c>
      <c r="D83" s="19" t="s">
        <v>227</v>
      </c>
      <c r="E83" s="19" t="s">
        <v>197</v>
      </c>
      <c r="F83" s="19" t="s">
        <v>210</v>
      </c>
      <c r="G83" s="19" t="s">
        <v>0</v>
      </c>
      <c r="H83" s="21">
        <v>2E-3</v>
      </c>
      <c r="I83" s="68"/>
      <c r="J83" s="22">
        <v>68.87</v>
      </c>
      <c r="K83" s="68"/>
      <c r="L83" s="23">
        <v>3.2787840157000002E-2</v>
      </c>
      <c r="M83" s="23">
        <v>-4.2112705620000003E-2</v>
      </c>
      <c r="N83" s="23">
        <v>-2.6370268193E-2</v>
      </c>
      <c r="O83" s="23">
        <v>-1.8765262065999998E-2</v>
      </c>
      <c r="P83" s="61"/>
      <c r="Q83" s="21">
        <v>4.7761194030000002E-3</v>
      </c>
      <c r="R83" s="21">
        <v>1.9314239145000002E-2</v>
      </c>
      <c r="S83" s="61"/>
      <c r="T83" s="64">
        <v>76.005309835999995</v>
      </c>
      <c r="U83" s="66" t="s">
        <v>412</v>
      </c>
      <c r="V83" s="68"/>
      <c r="W83" s="64">
        <v>173756.80616000001</v>
      </c>
      <c r="X83" s="64">
        <v>220607.17253000001</v>
      </c>
      <c r="Y83" s="56">
        <v>0.78762990417444878</v>
      </c>
      <c r="Z83" s="68"/>
      <c r="AA83" s="57">
        <v>0.32</v>
      </c>
      <c r="AB83" s="23">
        <v>5.5757223754900533E-2</v>
      </c>
      <c r="AC83" s="23" t="s">
        <v>154</v>
      </c>
      <c r="AD83" s="65">
        <v>44294</v>
      </c>
    </row>
    <row r="84" spans="1:30" s="5" customFormat="1" ht="15" customHeight="1" x14ac:dyDescent="0.35">
      <c r="A84" s="18"/>
      <c r="B84" s="20" t="s">
        <v>58</v>
      </c>
      <c r="C84" s="19" t="s">
        <v>233</v>
      </c>
      <c r="D84" s="19" t="s">
        <v>227</v>
      </c>
      <c r="E84" s="19" t="s">
        <v>213</v>
      </c>
      <c r="F84" s="19" t="s">
        <v>222</v>
      </c>
      <c r="G84" s="19" t="s">
        <v>222</v>
      </c>
      <c r="H84" s="21">
        <v>2E-3</v>
      </c>
      <c r="I84" s="68"/>
      <c r="J84" s="22">
        <v>63.33</v>
      </c>
      <c r="K84" s="68"/>
      <c r="L84" s="23">
        <v>3.3888968027999998E-3</v>
      </c>
      <c r="M84" s="23">
        <v>-0.10369590254</v>
      </c>
      <c r="N84" s="23">
        <v>-8.4609358729000009E-2</v>
      </c>
      <c r="O84" s="23">
        <v>-3.9989624653000003E-2</v>
      </c>
      <c r="P84" s="61"/>
      <c r="Q84" s="21">
        <v>6.1417322835E-3</v>
      </c>
      <c r="R84" s="21">
        <v>7.3380281690000007E-2</v>
      </c>
      <c r="S84" s="61"/>
      <c r="T84" s="64">
        <v>324.94483393000002</v>
      </c>
      <c r="U84" s="66">
        <v>1.89E-3</v>
      </c>
      <c r="V84" s="68"/>
      <c r="W84" s="64">
        <v>169471.08</v>
      </c>
      <c r="X84" s="64">
        <v>270755.90281</v>
      </c>
      <c r="Y84" s="56">
        <v>0.62591832067618658</v>
      </c>
      <c r="Z84" s="68"/>
      <c r="AA84" s="57">
        <v>0.39</v>
      </c>
      <c r="AB84" s="23">
        <v>7.389862624348649E-2</v>
      </c>
      <c r="AC84" s="23" t="s">
        <v>154</v>
      </c>
      <c r="AD84" s="65">
        <v>44286</v>
      </c>
    </row>
    <row r="85" spans="1:30" s="5" customFormat="1" ht="15" customHeight="1" x14ac:dyDescent="0.35">
      <c r="A85" s="18"/>
      <c r="B85" s="20" t="s">
        <v>87</v>
      </c>
      <c r="C85" s="19" t="s">
        <v>288</v>
      </c>
      <c r="D85" s="19" t="s">
        <v>227</v>
      </c>
      <c r="E85" s="19" t="s">
        <v>216</v>
      </c>
      <c r="F85" s="19" t="s">
        <v>273</v>
      </c>
      <c r="G85" s="19" t="s">
        <v>245</v>
      </c>
      <c r="H85" s="21">
        <v>2.3E-3</v>
      </c>
      <c r="I85" s="68"/>
      <c r="J85" s="22">
        <v>203.75</v>
      </c>
      <c r="K85" s="68"/>
      <c r="L85" s="23">
        <v>4.5750859294000003E-2</v>
      </c>
      <c r="M85" s="23">
        <v>3.2876354890000001E-2</v>
      </c>
      <c r="N85" s="23">
        <v>4.3158898923000004E-2</v>
      </c>
      <c r="O85" s="23">
        <v>0.31050938213000001</v>
      </c>
      <c r="P85" s="61"/>
      <c r="Q85" s="21">
        <v>6.5070641509000007E-3</v>
      </c>
      <c r="R85" s="21">
        <v>0.11956077689000001</v>
      </c>
      <c r="S85" s="61"/>
      <c r="T85" s="64">
        <v>136.17129689000001</v>
      </c>
      <c r="U85" s="66" t="s">
        <v>412</v>
      </c>
      <c r="V85" s="68"/>
      <c r="W85" s="64">
        <v>188909.25750000001</v>
      </c>
      <c r="X85" s="64">
        <v>179087.53039999999</v>
      </c>
      <c r="Y85" s="56">
        <v>1.0548431656746997</v>
      </c>
      <c r="Z85" s="68"/>
      <c r="AA85" s="57">
        <v>1.2760352800000001</v>
      </c>
      <c r="AB85" s="23">
        <v>7.5152998085889572E-2</v>
      </c>
      <c r="AC85" s="23" t="s">
        <v>154</v>
      </c>
      <c r="AD85" s="65">
        <v>44286</v>
      </c>
    </row>
    <row r="86" spans="1:30" s="5" customFormat="1" ht="15" customHeight="1" x14ac:dyDescent="0.35">
      <c r="A86" s="18"/>
      <c r="B86" s="20" t="s">
        <v>64</v>
      </c>
      <c r="C86" s="19" t="s">
        <v>243</v>
      </c>
      <c r="D86" s="19" t="s">
        <v>227</v>
      </c>
      <c r="E86" s="19" t="s">
        <v>213</v>
      </c>
      <c r="F86" s="19" t="s">
        <v>244</v>
      </c>
      <c r="G86" s="19" t="s">
        <v>245</v>
      </c>
      <c r="H86" s="21">
        <v>4.0000000000000001E-3</v>
      </c>
      <c r="I86" s="68"/>
      <c r="J86" s="22">
        <v>102</v>
      </c>
      <c r="K86" s="68"/>
      <c r="L86" s="23">
        <v>-2.3620802412999999E-3</v>
      </c>
      <c r="M86" s="23">
        <v>8.6345082236000004E-3</v>
      </c>
      <c r="N86" s="23">
        <v>-3.9931458988999996E-2</v>
      </c>
      <c r="O86" s="23">
        <v>7.3817803064000001E-2</v>
      </c>
      <c r="P86" s="61"/>
      <c r="Q86" s="21">
        <v>4.4557398247000004E-3</v>
      </c>
      <c r="R86" s="21">
        <v>5.3477715500000002E-2</v>
      </c>
      <c r="S86" s="61"/>
      <c r="T86" s="64">
        <v>141.02022672000001</v>
      </c>
      <c r="U86" s="66" t="s">
        <v>412</v>
      </c>
      <c r="V86" s="68"/>
      <c r="W86" s="64">
        <v>182052.45600000001</v>
      </c>
      <c r="X86" s="64">
        <v>172931.93001000001</v>
      </c>
      <c r="Y86" s="56">
        <v>1.0527405551390803</v>
      </c>
      <c r="Z86" s="68"/>
      <c r="AA86" s="57">
        <v>0.45760447999999998</v>
      </c>
      <c r="AB86" s="23">
        <v>5.383582117647058E-2</v>
      </c>
      <c r="AC86" s="23" t="s">
        <v>154</v>
      </c>
      <c r="AD86" s="65">
        <v>44286</v>
      </c>
    </row>
    <row r="87" spans="1:30" s="5" customFormat="1" ht="15" customHeight="1" x14ac:dyDescent="0.35">
      <c r="A87" s="18"/>
      <c r="B87" s="20" t="s">
        <v>77</v>
      </c>
      <c r="C87" s="19" t="s">
        <v>271</v>
      </c>
      <c r="D87" s="19" t="s">
        <v>227</v>
      </c>
      <c r="E87" s="19" t="s">
        <v>197</v>
      </c>
      <c r="F87" s="19" t="s">
        <v>267</v>
      </c>
      <c r="G87" s="19" t="s">
        <v>267</v>
      </c>
      <c r="H87" s="21">
        <v>2.5000000000000001E-3</v>
      </c>
      <c r="I87" s="68"/>
      <c r="J87" s="22">
        <v>59.7</v>
      </c>
      <c r="K87" s="68"/>
      <c r="L87" s="23">
        <v>-3.5468322939999998E-2</v>
      </c>
      <c r="M87" s="23">
        <v>-0.11741792575</v>
      </c>
      <c r="N87" s="23">
        <v>-8.3080386084000007E-2</v>
      </c>
      <c r="O87" s="23">
        <v>7.5830455049000003E-2</v>
      </c>
      <c r="P87" s="61"/>
      <c r="Q87" s="21">
        <v>1.6129032258E-3</v>
      </c>
      <c r="R87" s="21">
        <v>3.2895888014000001E-2</v>
      </c>
      <c r="S87" s="61"/>
      <c r="T87" s="64">
        <v>361.60876230000002</v>
      </c>
      <c r="U87" s="66">
        <v>1.8599999999999999E-3</v>
      </c>
      <c r="V87" s="68"/>
      <c r="W87" s="64">
        <v>170145</v>
      </c>
      <c r="X87" s="64">
        <v>268099.62463999999</v>
      </c>
      <c r="Y87" s="56">
        <v>0.63463348831042965</v>
      </c>
      <c r="Z87" s="68"/>
      <c r="AA87" s="57">
        <v>0.1</v>
      </c>
      <c r="AB87" s="23">
        <v>2.0100502512562814E-2</v>
      </c>
      <c r="AC87" s="23" t="s">
        <v>154</v>
      </c>
      <c r="AD87" s="65">
        <v>44286</v>
      </c>
    </row>
    <row r="88" spans="1:30" s="5" customFormat="1" ht="15" customHeight="1" x14ac:dyDescent="0.35">
      <c r="A88" s="18"/>
      <c r="B88" s="20" t="s">
        <v>182</v>
      </c>
      <c r="C88" s="19" t="s">
        <v>363</v>
      </c>
      <c r="D88" s="19" t="s">
        <v>227</v>
      </c>
      <c r="E88" s="19" t="s">
        <v>216</v>
      </c>
      <c r="F88" s="19" t="s">
        <v>225</v>
      </c>
      <c r="G88" s="19" t="s">
        <v>225</v>
      </c>
      <c r="H88" s="21">
        <v>6.0000000000000001E-3</v>
      </c>
      <c r="I88" s="68"/>
      <c r="J88" s="22">
        <v>84.9</v>
      </c>
      <c r="K88" s="68"/>
      <c r="L88" s="23">
        <v>0.11224715835</v>
      </c>
      <c r="M88" s="23">
        <v>-0.15090487086999999</v>
      </c>
      <c r="N88" s="23">
        <v>-0.15073492076</v>
      </c>
      <c r="O88" s="23">
        <v>8.3619089600999993E-2</v>
      </c>
      <c r="P88" s="61"/>
      <c r="Q88" s="21">
        <v>1.1953417558E-2</v>
      </c>
      <c r="R88" s="21">
        <v>0.11960675264000001</v>
      </c>
      <c r="S88" s="61"/>
      <c r="T88" s="64">
        <v>88.342799507999999</v>
      </c>
      <c r="U88" s="66" t="s">
        <v>412</v>
      </c>
      <c r="V88" s="68"/>
      <c r="W88" s="64">
        <v>145429.45499999999</v>
      </c>
      <c r="X88" s="64">
        <v>138924.56026</v>
      </c>
      <c r="Y88" s="56">
        <v>1.0468232163400477</v>
      </c>
      <c r="Z88" s="68"/>
      <c r="AA88" s="57">
        <v>0.92280383549</v>
      </c>
      <c r="AB88" s="23">
        <v>0.13043163752508832</v>
      </c>
      <c r="AC88" s="23" t="s">
        <v>183</v>
      </c>
      <c r="AD88" s="65">
        <v>44012</v>
      </c>
    </row>
    <row r="89" spans="1:30" s="5" customFormat="1" ht="15" customHeight="1" x14ac:dyDescent="0.35">
      <c r="A89" s="18"/>
      <c r="B89" s="20" t="s">
        <v>61</v>
      </c>
      <c r="C89" s="19" t="s">
        <v>238</v>
      </c>
      <c r="D89" s="19" t="s">
        <v>227</v>
      </c>
      <c r="E89" s="19" t="s">
        <v>213</v>
      </c>
      <c r="F89" s="19" t="s">
        <v>239</v>
      </c>
      <c r="G89" s="19" t="s">
        <v>240</v>
      </c>
      <c r="H89" s="21">
        <v>2.5000000000000001E-3</v>
      </c>
      <c r="I89" s="68"/>
      <c r="J89" s="22">
        <v>63.32</v>
      </c>
      <c r="K89" s="68"/>
      <c r="L89" s="23">
        <v>2.5278103232000002E-2</v>
      </c>
      <c r="M89" s="23">
        <v>-1.7620023961E-2</v>
      </c>
      <c r="N89" s="23">
        <v>-2.1161408156000001E-2</v>
      </c>
      <c r="O89" s="23">
        <v>0.44770736692000002</v>
      </c>
      <c r="P89" s="61"/>
      <c r="Q89" s="21">
        <v>6.7057291667000002E-2</v>
      </c>
      <c r="R89" s="21">
        <v>0.20679059763000002</v>
      </c>
      <c r="S89" s="61"/>
      <c r="T89" s="64">
        <v>505.58883541</v>
      </c>
      <c r="U89" s="66">
        <v>1.1899999999999999E-3</v>
      </c>
      <c r="V89" s="68"/>
      <c r="W89" s="64">
        <v>113849.36</v>
      </c>
      <c r="X89" s="64">
        <v>124595.32177</v>
      </c>
      <c r="Y89" s="56">
        <v>0.91375308785801135</v>
      </c>
      <c r="Z89" s="68"/>
      <c r="AA89" s="57">
        <v>5.15</v>
      </c>
      <c r="AB89" s="23">
        <v>0.97599494630448524</v>
      </c>
      <c r="AC89" s="23" t="s">
        <v>154</v>
      </c>
      <c r="AD89" s="65">
        <v>44286</v>
      </c>
    </row>
    <row r="90" spans="1:30" s="5" customFormat="1" ht="15" customHeight="1" x14ac:dyDescent="0.35">
      <c r="A90" s="18"/>
      <c r="B90" s="20" t="s">
        <v>83</v>
      </c>
      <c r="C90" s="19" t="s">
        <v>279</v>
      </c>
      <c r="D90" s="19" t="s">
        <v>193</v>
      </c>
      <c r="E90" s="19" t="s">
        <v>280</v>
      </c>
      <c r="F90" s="19" t="s">
        <v>210</v>
      </c>
      <c r="G90" s="19" t="s">
        <v>281</v>
      </c>
      <c r="H90" s="21">
        <v>5.0000000000000001E-3</v>
      </c>
      <c r="I90" s="68"/>
      <c r="J90" s="22">
        <v>106.8</v>
      </c>
      <c r="K90" s="68"/>
      <c r="L90" s="23">
        <v>6.9711538463000003E-2</v>
      </c>
      <c r="M90" s="23">
        <v>-0.15157292658999999</v>
      </c>
      <c r="N90" s="23">
        <v>-0.15519696250000001</v>
      </c>
      <c r="O90" s="23">
        <v>-1.0289028149999999E-3</v>
      </c>
      <c r="P90" s="61"/>
      <c r="Q90" s="21">
        <v>0</v>
      </c>
      <c r="R90" s="21">
        <v>0</v>
      </c>
      <c r="S90" s="61"/>
      <c r="T90" s="64">
        <v>302.25351623</v>
      </c>
      <c r="U90" s="66">
        <v>1.48E-3</v>
      </c>
      <c r="V90" s="68"/>
      <c r="W90" s="64">
        <v>134249.94959999999</v>
      </c>
      <c r="X90" s="64">
        <v>164711.31718000001</v>
      </c>
      <c r="Y90" s="56">
        <v>0.81506208497676458</v>
      </c>
      <c r="Z90" s="68"/>
      <c r="AA90" s="57">
        <v>0</v>
      </c>
      <c r="AB90" s="23">
        <v>0</v>
      </c>
      <c r="AC90" s="23" t="s">
        <v>156</v>
      </c>
      <c r="AD90" s="65">
        <v>43889</v>
      </c>
    </row>
    <row r="91" spans="1:30" s="5" customFormat="1" ht="15" customHeight="1" x14ac:dyDescent="0.35">
      <c r="A91" s="18"/>
      <c r="B91" s="20" t="s">
        <v>65</v>
      </c>
      <c r="C91" s="19" t="s">
        <v>254</v>
      </c>
      <c r="D91" s="19" t="s">
        <v>227</v>
      </c>
      <c r="E91" s="19" t="s">
        <v>213</v>
      </c>
      <c r="F91" s="19" t="s">
        <v>210</v>
      </c>
      <c r="G91" s="19" t="s">
        <v>214</v>
      </c>
      <c r="H91" s="21">
        <v>2.5999999999999999E-3</v>
      </c>
      <c r="I91" s="68"/>
      <c r="J91" s="22">
        <v>1239.6600000000001</v>
      </c>
      <c r="K91" s="68"/>
      <c r="L91" s="23">
        <v>3.2267197375000001E-2</v>
      </c>
      <c r="M91" s="23">
        <v>-0.14565716294</v>
      </c>
      <c r="N91" s="23">
        <v>-0.17356000000000002</v>
      </c>
      <c r="O91" s="23">
        <v>-0.52224888331999997</v>
      </c>
      <c r="P91" s="61"/>
      <c r="Q91" s="21">
        <v>0</v>
      </c>
      <c r="R91" s="21">
        <v>6.5733408534000004E-2</v>
      </c>
      <c r="S91" s="61"/>
      <c r="T91" s="64">
        <v>88.298155410000007</v>
      </c>
      <c r="U91" s="66" t="s">
        <v>412</v>
      </c>
      <c r="V91" s="68"/>
      <c r="W91" s="64">
        <v>129916.368</v>
      </c>
      <c r="X91" s="64">
        <v>366860.31271999999</v>
      </c>
      <c r="Y91" s="56">
        <v>0.35413034197339438</v>
      </c>
      <c r="Z91" s="68"/>
      <c r="AA91" s="57">
        <v>0</v>
      </c>
      <c r="AB91" s="23">
        <v>0</v>
      </c>
      <c r="AC91" s="23" t="s">
        <v>154</v>
      </c>
      <c r="AD91" s="65">
        <v>44134</v>
      </c>
    </row>
    <row r="92" spans="1:30" s="5" customFormat="1" ht="15" customHeight="1" x14ac:dyDescent="0.35">
      <c r="A92" s="18"/>
      <c r="B92" s="20" t="s">
        <v>88</v>
      </c>
      <c r="C92" s="19" t="s">
        <v>289</v>
      </c>
      <c r="D92" s="19" t="s">
        <v>227</v>
      </c>
      <c r="E92" s="19" t="s">
        <v>216</v>
      </c>
      <c r="F92" s="19" t="s">
        <v>229</v>
      </c>
      <c r="G92" s="19" t="s">
        <v>245</v>
      </c>
      <c r="H92" s="21">
        <v>1.7000000000000001E-3</v>
      </c>
      <c r="I92" s="68"/>
      <c r="J92" s="22">
        <v>59.58</v>
      </c>
      <c r="K92" s="68"/>
      <c r="L92" s="23">
        <v>-2.9641693811E-2</v>
      </c>
      <c r="M92" s="23">
        <v>-0.20466043678999998</v>
      </c>
      <c r="N92" s="23">
        <v>-0.24721929878000001</v>
      </c>
      <c r="O92" s="23">
        <v>8.5843643299000003E-2</v>
      </c>
      <c r="P92" s="61"/>
      <c r="Q92" s="21">
        <v>0</v>
      </c>
      <c r="R92" s="21">
        <v>0.29119642083999997</v>
      </c>
      <c r="S92" s="61"/>
      <c r="T92" s="64">
        <v>145.25706328000001</v>
      </c>
      <c r="U92" s="66" t="s">
        <v>412</v>
      </c>
      <c r="V92" s="68"/>
      <c r="W92" s="64">
        <v>110329.40988000001</v>
      </c>
      <c r="X92" s="64">
        <v>129738.85223</v>
      </c>
      <c r="Y92" s="56">
        <v>0.85039606859176542</v>
      </c>
      <c r="Z92" s="68"/>
      <c r="AA92" s="57">
        <v>0</v>
      </c>
      <c r="AB92" s="23">
        <v>0</v>
      </c>
      <c r="AC92" s="23" t="s">
        <v>154</v>
      </c>
      <c r="AD92" s="65">
        <v>44253</v>
      </c>
    </row>
    <row r="93" spans="1:30" s="5" customFormat="1" ht="15" customHeight="1" x14ac:dyDescent="0.35">
      <c r="A93" s="18"/>
      <c r="B93" s="20" t="s">
        <v>70</v>
      </c>
      <c r="C93" s="19" t="s">
        <v>260</v>
      </c>
      <c r="D93" s="19" t="s">
        <v>227</v>
      </c>
      <c r="E93" s="19" t="s">
        <v>213</v>
      </c>
      <c r="F93" s="19" t="s">
        <v>222</v>
      </c>
      <c r="G93" s="19" t="s">
        <v>222</v>
      </c>
      <c r="H93" s="21">
        <v>2.5000000000000001E-3</v>
      </c>
      <c r="I93" s="68"/>
      <c r="J93" s="22">
        <v>140.94999999999999</v>
      </c>
      <c r="K93" s="68"/>
      <c r="L93" s="23">
        <v>-1.3230227105000001E-2</v>
      </c>
      <c r="M93" s="23">
        <v>-2.6578496010000001E-2</v>
      </c>
      <c r="N93" s="23">
        <v>-2.9763933418000002E-2</v>
      </c>
      <c r="O93" s="23">
        <v>3.6335261497000004E-2</v>
      </c>
      <c r="P93" s="61"/>
      <c r="Q93" s="21">
        <v>4.4599303136000001E-3</v>
      </c>
      <c r="R93" s="21">
        <v>5.2976896767999999E-2</v>
      </c>
      <c r="S93" s="61"/>
      <c r="T93" s="64">
        <v>80.548423442000001</v>
      </c>
      <c r="U93" s="66" t="s">
        <v>412</v>
      </c>
      <c r="V93" s="68"/>
      <c r="W93" s="64">
        <v>128405.45</v>
      </c>
      <c r="X93" s="64">
        <v>146178.08559</v>
      </c>
      <c r="Y93" s="56">
        <v>0.87841792072822289</v>
      </c>
      <c r="Z93" s="68"/>
      <c r="AA93" s="57">
        <v>0.64</v>
      </c>
      <c r="AB93" s="23">
        <v>5.4487406881873007E-2</v>
      </c>
      <c r="AC93" s="23" t="s">
        <v>155</v>
      </c>
      <c r="AD93" s="65">
        <v>44293</v>
      </c>
    </row>
    <row r="94" spans="1:30" s="5" customFormat="1" ht="15" customHeight="1" x14ac:dyDescent="0.35">
      <c r="A94" s="18"/>
      <c r="B94" s="20" t="s">
        <v>92</v>
      </c>
      <c r="C94" s="19" t="s">
        <v>294</v>
      </c>
      <c r="D94" s="19" t="s">
        <v>227</v>
      </c>
      <c r="E94" s="19" t="s">
        <v>293</v>
      </c>
      <c r="F94" s="19" t="s">
        <v>210</v>
      </c>
      <c r="G94" s="19" t="s">
        <v>214</v>
      </c>
      <c r="H94" s="21">
        <v>3.0000000000000001E-3</v>
      </c>
      <c r="I94" s="68"/>
      <c r="J94" s="22">
        <v>167</v>
      </c>
      <c r="K94" s="68"/>
      <c r="L94" s="23">
        <v>-0.10810504542</v>
      </c>
      <c r="M94" s="23">
        <v>-0.12459665592000001</v>
      </c>
      <c r="N94" s="23">
        <v>-0.11897818098</v>
      </c>
      <c r="O94" s="23">
        <v>-0.11396941247</v>
      </c>
      <c r="P94" s="61"/>
      <c r="Q94" s="21">
        <v>5.9200788060999997E-3</v>
      </c>
      <c r="R94" s="21">
        <v>7.4233146404E-2</v>
      </c>
      <c r="S94" s="61"/>
      <c r="T94" s="64">
        <v>138.31216459000001</v>
      </c>
      <c r="U94" s="66" t="s">
        <v>412</v>
      </c>
      <c r="V94" s="68"/>
      <c r="W94" s="64">
        <v>107242.056</v>
      </c>
      <c r="X94" s="64">
        <v>137326.90971000001</v>
      </c>
      <c r="Y94" s="56">
        <v>0.78092528424668062</v>
      </c>
      <c r="Z94" s="68"/>
      <c r="AA94" s="57">
        <v>1.1156388509999999</v>
      </c>
      <c r="AB94" s="23">
        <v>8.0165665940119757E-2</v>
      </c>
      <c r="AC94" s="23" t="s">
        <v>154</v>
      </c>
      <c r="AD94" s="65">
        <v>44294</v>
      </c>
    </row>
    <row r="95" spans="1:30" s="5" customFormat="1" ht="15" customHeight="1" x14ac:dyDescent="0.35">
      <c r="A95" s="18"/>
      <c r="B95" s="20" t="s">
        <v>68</v>
      </c>
      <c r="C95" s="19" t="s">
        <v>257</v>
      </c>
      <c r="D95" s="19" t="s">
        <v>227</v>
      </c>
      <c r="E95" s="19" t="s">
        <v>213</v>
      </c>
      <c r="F95" s="19" t="s">
        <v>258</v>
      </c>
      <c r="G95" s="19" t="s">
        <v>214</v>
      </c>
      <c r="H95" s="21">
        <v>1.3999999999999999E-2</v>
      </c>
      <c r="I95" s="68"/>
      <c r="J95" s="22">
        <v>1120</v>
      </c>
      <c r="K95" s="68"/>
      <c r="L95" s="23">
        <v>-0.17024744407</v>
      </c>
      <c r="M95" s="23">
        <v>-0.13846153846000001</v>
      </c>
      <c r="N95" s="23">
        <v>-0.16911481052999999</v>
      </c>
      <c r="O95" s="23">
        <v>-0.16852264291000002</v>
      </c>
      <c r="P95" s="61"/>
      <c r="Q95" s="21">
        <v>0</v>
      </c>
      <c r="R95" s="21">
        <v>0</v>
      </c>
      <c r="S95" s="61"/>
      <c r="T95" s="64">
        <v>170.81689606</v>
      </c>
      <c r="U95" s="66" t="s">
        <v>412</v>
      </c>
      <c r="V95" s="68"/>
      <c r="W95" s="64">
        <v>124518.24</v>
      </c>
      <c r="X95" s="64">
        <v>221318.89842000001</v>
      </c>
      <c r="Y95" s="56">
        <v>0.56261910252101466</v>
      </c>
      <c r="Z95" s="68"/>
      <c r="AA95" s="57">
        <v>0</v>
      </c>
      <c r="AB95" s="23">
        <v>0</v>
      </c>
      <c r="AC95" s="23" t="s">
        <v>154</v>
      </c>
      <c r="AD95" s="65">
        <v>42825</v>
      </c>
    </row>
    <row r="96" spans="1:30" s="5" customFormat="1" ht="15" customHeight="1" x14ac:dyDescent="0.35">
      <c r="A96" s="18"/>
      <c r="B96" s="20" t="s">
        <v>60</v>
      </c>
      <c r="C96" s="19" t="s">
        <v>236</v>
      </c>
      <c r="D96" s="19" t="s">
        <v>227</v>
      </c>
      <c r="E96" s="19" t="s">
        <v>213</v>
      </c>
      <c r="F96" s="19" t="s">
        <v>210</v>
      </c>
      <c r="G96" s="19" t="s">
        <v>237</v>
      </c>
      <c r="H96" s="21">
        <v>1.2E-2</v>
      </c>
      <c r="I96" s="68"/>
      <c r="J96" s="22">
        <v>70.5</v>
      </c>
      <c r="K96" s="68"/>
      <c r="L96" s="23">
        <v>2.6823994835999999E-2</v>
      </c>
      <c r="M96" s="23">
        <v>5.5634103864999999E-3</v>
      </c>
      <c r="N96" s="23">
        <v>4.6402161409999997E-2</v>
      </c>
      <c r="O96" s="23">
        <v>2.4989618855999998E-2</v>
      </c>
      <c r="P96" s="61"/>
      <c r="Q96" s="21">
        <v>6.5678007236000006E-3</v>
      </c>
      <c r="R96" s="21">
        <v>7.7986039054999998E-2</v>
      </c>
      <c r="S96" s="61"/>
      <c r="T96" s="64">
        <v>122.00861508</v>
      </c>
      <c r="U96" s="66" t="s">
        <v>412</v>
      </c>
      <c r="V96" s="68"/>
      <c r="W96" s="64">
        <v>128006.568</v>
      </c>
      <c r="X96" s="64">
        <v>157496.57824</v>
      </c>
      <c r="Y96" s="56">
        <v>0.81275777182243369</v>
      </c>
      <c r="Z96" s="68"/>
      <c r="AA96" s="57">
        <v>0.45383502999999997</v>
      </c>
      <c r="AB96" s="23">
        <v>7.7248515744680848E-2</v>
      </c>
      <c r="AC96" s="23" t="s">
        <v>154</v>
      </c>
      <c r="AD96" s="65">
        <v>44294</v>
      </c>
    </row>
    <row r="97" spans="1:30" s="5" customFormat="1" ht="15" customHeight="1" x14ac:dyDescent="0.35">
      <c r="A97" s="18"/>
      <c r="B97" s="20" t="s">
        <v>82</v>
      </c>
      <c r="C97" s="19" t="s">
        <v>278</v>
      </c>
      <c r="D97" s="19" t="s">
        <v>227</v>
      </c>
      <c r="E97" s="19" t="s">
        <v>216</v>
      </c>
      <c r="F97" s="19" t="s">
        <v>222</v>
      </c>
      <c r="G97" s="19" t="s">
        <v>222</v>
      </c>
      <c r="H97" s="21">
        <v>2.7000000000000001E-3</v>
      </c>
      <c r="I97" s="68"/>
      <c r="J97" s="22">
        <v>28.99</v>
      </c>
      <c r="K97" s="68"/>
      <c r="L97" s="23">
        <v>-2.0918558477999998E-2</v>
      </c>
      <c r="M97" s="23">
        <v>-0.30505296447999997</v>
      </c>
      <c r="N97" s="23">
        <v>-0.36814783075999996</v>
      </c>
      <c r="O97" s="23">
        <v>-0.35703856126</v>
      </c>
      <c r="P97" s="61"/>
      <c r="Q97" s="21">
        <v>1.6857720836000001E-3</v>
      </c>
      <c r="R97" s="21">
        <v>6.9421487603000001E-2</v>
      </c>
      <c r="S97" s="61"/>
      <c r="T97" s="64">
        <v>32.947345245999998</v>
      </c>
      <c r="U97" s="66" t="s">
        <v>412</v>
      </c>
      <c r="V97" s="68"/>
      <c r="W97" s="64">
        <v>75208.148209999999</v>
      </c>
      <c r="X97" s="64">
        <v>125470.16441</v>
      </c>
      <c r="Y97" s="56">
        <v>0.5994106133808963</v>
      </c>
      <c r="Z97" s="68"/>
      <c r="AA97" s="57">
        <v>0.05</v>
      </c>
      <c r="AB97" s="23">
        <v>2.0696791997240432E-2</v>
      </c>
      <c r="AC97" s="23" t="s">
        <v>165</v>
      </c>
      <c r="AD97" s="65">
        <v>44286</v>
      </c>
    </row>
    <row r="98" spans="1:30" s="5" customFormat="1" ht="15" customHeight="1" x14ac:dyDescent="0.35">
      <c r="A98" s="18"/>
      <c r="B98" s="20" t="s">
        <v>57</v>
      </c>
      <c r="C98" s="19" t="s">
        <v>232</v>
      </c>
      <c r="D98" s="19" t="s">
        <v>227</v>
      </c>
      <c r="E98" s="19" t="s">
        <v>213</v>
      </c>
      <c r="F98" s="19" t="s">
        <v>222</v>
      </c>
      <c r="G98" s="19" t="s">
        <v>208</v>
      </c>
      <c r="H98" s="21">
        <v>8.0000000000000002E-3</v>
      </c>
      <c r="I98" s="68"/>
      <c r="J98" s="22">
        <v>40.15</v>
      </c>
      <c r="K98" s="68"/>
      <c r="L98" s="23">
        <v>1.3273720351000001E-2</v>
      </c>
      <c r="M98" s="23">
        <v>-0.16803612879999999</v>
      </c>
      <c r="N98" s="23">
        <v>-0.15419569471</v>
      </c>
      <c r="O98" s="23">
        <v>5.6748337526999995E-2</v>
      </c>
      <c r="P98" s="61"/>
      <c r="Q98" s="21">
        <v>9.4999999999999998E-3</v>
      </c>
      <c r="R98" s="21">
        <v>0.21670329670000002</v>
      </c>
      <c r="S98" s="61"/>
      <c r="T98" s="64">
        <v>893.14216836000003</v>
      </c>
      <c r="U98" s="66">
        <v>1.07E-3</v>
      </c>
      <c r="V98" s="68"/>
      <c r="W98" s="64">
        <v>96944.985499999995</v>
      </c>
      <c r="X98" s="64">
        <v>177102.00732999999</v>
      </c>
      <c r="Y98" s="56">
        <v>0.54739631109521658</v>
      </c>
      <c r="Z98" s="68"/>
      <c r="AA98" s="57">
        <v>0.38</v>
      </c>
      <c r="AB98" s="23">
        <v>0.11357409713574099</v>
      </c>
      <c r="AC98" s="23" t="s">
        <v>154</v>
      </c>
      <c r="AD98" s="65">
        <v>44286</v>
      </c>
    </row>
    <row r="99" spans="1:30" s="5" customFormat="1" ht="15" customHeight="1" x14ac:dyDescent="0.35">
      <c r="A99" s="18"/>
      <c r="B99" s="20" t="s">
        <v>94</v>
      </c>
      <c r="C99" s="19" t="s">
        <v>297</v>
      </c>
      <c r="D99" s="19" t="s">
        <v>193</v>
      </c>
      <c r="E99" s="19" t="s">
        <v>298</v>
      </c>
      <c r="F99" s="19" t="s">
        <v>225</v>
      </c>
      <c r="G99" s="19" t="s">
        <v>222</v>
      </c>
      <c r="H99" s="21">
        <v>6.0000000000000001E-3</v>
      </c>
      <c r="I99" s="68"/>
      <c r="J99" s="22">
        <v>96.9</v>
      </c>
      <c r="K99" s="68"/>
      <c r="L99" s="23">
        <v>1.9149962667E-2</v>
      </c>
      <c r="M99" s="23">
        <v>6.7592102463000001E-2</v>
      </c>
      <c r="N99" s="23">
        <v>5.9617483613999996E-2</v>
      </c>
      <c r="O99" s="23">
        <v>0.21565738098000001</v>
      </c>
      <c r="P99" s="61"/>
      <c r="Q99" s="21">
        <v>9.9108429408999998E-3</v>
      </c>
      <c r="R99" s="21">
        <v>7.1550380866000005E-2</v>
      </c>
      <c r="S99" s="61"/>
      <c r="T99" s="64">
        <v>74.207649508000003</v>
      </c>
      <c r="U99" s="66" t="s">
        <v>412</v>
      </c>
      <c r="V99" s="68"/>
      <c r="W99" s="64">
        <v>121528.49161</v>
      </c>
      <c r="X99" s="64">
        <v>125711.15887</v>
      </c>
      <c r="Y99" s="56">
        <v>0.96672795559600744</v>
      </c>
      <c r="Z99" s="68"/>
      <c r="AA99" s="57">
        <v>0.95163913918999998</v>
      </c>
      <c r="AB99" s="23">
        <v>0.11785004819690401</v>
      </c>
      <c r="AC99" s="23" t="s">
        <v>157</v>
      </c>
      <c r="AD99" s="65">
        <v>44287</v>
      </c>
    </row>
    <row r="100" spans="1:30" s="5" customFormat="1" ht="15" customHeight="1" x14ac:dyDescent="0.35">
      <c r="A100" s="18"/>
      <c r="B100" s="20" t="s">
        <v>95</v>
      </c>
      <c r="C100" s="19" t="s">
        <v>299</v>
      </c>
      <c r="D100" s="19" t="s">
        <v>227</v>
      </c>
      <c r="E100" s="19" t="s">
        <v>298</v>
      </c>
      <c r="F100" s="19" t="s">
        <v>210</v>
      </c>
      <c r="G100" s="19" t="s">
        <v>214</v>
      </c>
      <c r="H100" s="21">
        <v>5.0000000000000001E-3</v>
      </c>
      <c r="I100" s="68"/>
      <c r="J100" s="22">
        <v>1858.99</v>
      </c>
      <c r="K100" s="68"/>
      <c r="L100" s="23">
        <v>-5.7316967567999999E-3</v>
      </c>
      <c r="M100" s="23">
        <v>-4.7355740329000001E-2</v>
      </c>
      <c r="N100" s="23">
        <v>-3.6171687082999997E-2</v>
      </c>
      <c r="O100" s="23">
        <v>0.12454892347999999</v>
      </c>
      <c r="P100" s="61"/>
      <c r="Q100" s="21">
        <v>5.4681986809000001E-3</v>
      </c>
      <c r="R100" s="21">
        <v>7.4456559472999992E-2</v>
      </c>
      <c r="S100" s="61"/>
      <c r="T100" s="64">
        <v>95.313275902000001</v>
      </c>
      <c r="U100" s="66" t="s">
        <v>412</v>
      </c>
      <c r="V100" s="68"/>
      <c r="W100" s="64">
        <v>110135.86255000001</v>
      </c>
      <c r="X100" s="64">
        <v>132421.84881</v>
      </c>
      <c r="Y100" s="56">
        <v>0.83170461324719824</v>
      </c>
      <c r="Z100" s="68"/>
      <c r="AA100" s="57">
        <v>10.28021352</v>
      </c>
      <c r="AB100" s="23">
        <v>6.6359992382960642E-2</v>
      </c>
      <c r="AC100" s="23" t="s">
        <v>154</v>
      </c>
      <c r="AD100" s="65">
        <v>44294</v>
      </c>
    </row>
    <row r="101" spans="1:30" s="5" customFormat="1" ht="15" customHeight="1" x14ac:dyDescent="0.35">
      <c r="A101" s="18"/>
      <c r="B101" s="20" t="s">
        <v>56</v>
      </c>
      <c r="C101" s="19" t="s">
        <v>230</v>
      </c>
      <c r="D101" s="19" t="s">
        <v>227</v>
      </c>
      <c r="E101" s="19" t="s">
        <v>213</v>
      </c>
      <c r="F101" s="19" t="s">
        <v>210</v>
      </c>
      <c r="G101" s="19" t="s">
        <v>231</v>
      </c>
      <c r="H101" s="21">
        <v>2E-3</v>
      </c>
      <c r="I101" s="68"/>
      <c r="J101" s="22">
        <v>26.5</v>
      </c>
      <c r="K101" s="68"/>
      <c r="L101" s="23">
        <v>-2.7754093941000001E-2</v>
      </c>
      <c r="M101" s="23">
        <v>-0.13801790043000001</v>
      </c>
      <c r="N101" s="23">
        <v>-0.12769643191999999</v>
      </c>
      <c r="O101" s="23">
        <v>-0.17026207576000002</v>
      </c>
      <c r="P101" s="61"/>
      <c r="Q101" s="21">
        <v>5.4313157242000002E-3</v>
      </c>
      <c r="R101" s="21">
        <v>5.0395210782000002E-2</v>
      </c>
      <c r="S101" s="61"/>
      <c r="T101" s="64">
        <v>96.713435082000004</v>
      </c>
      <c r="U101" s="66" t="s">
        <v>412</v>
      </c>
      <c r="V101" s="68"/>
      <c r="W101" s="64">
        <v>101019.4575</v>
      </c>
      <c r="X101" s="64">
        <v>299273.69811</v>
      </c>
      <c r="Y101" s="56">
        <v>0.33754873260820151</v>
      </c>
      <c r="Z101" s="68"/>
      <c r="AA101" s="57">
        <v>0.14887236400000001</v>
      </c>
      <c r="AB101" s="23">
        <v>6.7413900679245284E-2</v>
      </c>
      <c r="AC101" s="23" t="s">
        <v>154</v>
      </c>
      <c r="AD101" s="65">
        <v>44279</v>
      </c>
    </row>
    <row r="102" spans="1:30" s="5" customFormat="1" ht="15" customHeight="1" x14ac:dyDescent="0.35">
      <c r="A102" s="18"/>
      <c r="B102" s="20" t="s">
        <v>62</v>
      </c>
      <c r="C102" s="19" t="s">
        <v>241</v>
      </c>
      <c r="D102" s="19" t="s">
        <v>227</v>
      </c>
      <c r="E102" s="19" t="s">
        <v>213</v>
      </c>
      <c r="F102" s="19" t="s">
        <v>220</v>
      </c>
      <c r="G102" s="19" t="s">
        <v>220</v>
      </c>
      <c r="H102" s="21">
        <v>3.0000000000000001E-3</v>
      </c>
      <c r="I102" s="68"/>
      <c r="J102" s="22">
        <v>74.31</v>
      </c>
      <c r="K102" s="68"/>
      <c r="L102" s="23">
        <v>7.9963685802999993E-3</v>
      </c>
      <c r="M102" s="23">
        <v>1.0785068050999999E-2</v>
      </c>
      <c r="N102" s="23">
        <v>2.7364299884E-2</v>
      </c>
      <c r="O102" s="23">
        <v>0.10118698655</v>
      </c>
      <c r="P102" s="61"/>
      <c r="Q102" s="21">
        <v>6.6046637013E-3</v>
      </c>
      <c r="R102" s="21">
        <v>8.1587953456999998E-2</v>
      </c>
      <c r="S102" s="61"/>
      <c r="T102" s="64">
        <v>332.50932459000001</v>
      </c>
      <c r="U102" s="66" t="s">
        <v>412</v>
      </c>
      <c r="V102" s="68"/>
      <c r="W102" s="64">
        <v>105148.65</v>
      </c>
      <c r="X102" s="64">
        <v>128387.0819</v>
      </c>
      <c r="Y102" s="56">
        <v>0.81899711749737958</v>
      </c>
      <c r="Z102" s="68"/>
      <c r="AA102" s="57">
        <v>0.49</v>
      </c>
      <c r="AB102" s="23">
        <v>7.9127977392006457E-2</v>
      </c>
      <c r="AC102" s="23" t="s">
        <v>154</v>
      </c>
      <c r="AD102" s="65">
        <v>44286</v>
      </c>
    </row>
    <row r="103" spans="1:30" s="5" customFormat="1" ht="15" customHeight="1" x14ac:dyDescent="0.35">
      <c r="A103" s="18"/>
      <c r="B103" s="20" t="s">
        <v>67</v>
      </c>
      <c r="C103" s="19" t="s">
        <v>256</v>
      </c>
      <c r="D103" s="19" t="s">
        <v>227</v>
      </c>
      <c r="E103" s="19" t="s">
        <v>213</v>
      </c>
      <c r="F103" s="19" t="s">
        <v>222</v>
      </c>
      <c r="G103" s="19" t="s">
        <v>222</v>
      </c>
      <c r="H103" s="21">
        <v>3.0000000000000001E-3</v>
      </c>
      <c r="I103" s="68"/>
      <c r="J103" s="22">
        <v>788.99</v>
      </c>
      <c r="K103" s="68"/>
      <c r="L103" s="23">
        <v>-6.8733557587000005E-2</v>
      </c>
      <c r="M103" s="23">
        <v>-0.18646902021</v>
      </c>
      <c r="N103" s="23">
        <v>-0.18897835863000001</v>
      </c>
      <c r="O103" s="23">
        <v>-0.17971365745000001</v>
      </c>
      <c r="P103" s="61"/>
      <c r="Q103" s="21">
        <v>8.3625730994000003E-3</v>
      </c>
      <c r="R103" s="21">
        <v>9.0791984733E-2</v>
      </c>
      <c r="S103" s="61"/>
      <c r="T103" s="64">
        <v>142.15459688999999</v>
      </c>
      <c r="U103" s="66" t="s">
        <v>412</v>
      </c>
      <c r="V103" s="68"/>
      <c r="W103" s="64">
        <v>80211.879360000006</v>
      </c>
      <c r="X103" s="64">
        <v>115903.50684</v>
      </c>
      <c r="Y103" s="56">
        <v>0.69205739797613874</v>
      </c>
      <c r="Z103" s="68"/>
      <c r="AA103" s="57">
        <v>7.15</v>
      </c>
      <c r="AB103" s="23">
        <v>0.108746625432515</v>
      </c>
      <c r="AC103" s="23" t="s">
        <v>155</v>
      </c>
      <c r="AD103" s="65">
        <v>44293</v>
      </c>
    </row>
    <row r="104" spans="1:30" s="5" customFormat="1" ht="15" customHeight="1" x14ac:dyDescent="0.35">
      <c r="A104" s="18"/>
      <c r="B104" s="20" t="s">
        <v>97</v>
      </c>
      <c r="C104" s="19" t="s">
        <v>302</v>
      </c>
      <c r="D104" s="19" t="s">
        <v>227</v>
      </c>
      <c r="E104" s="19" t="s">
        <v>301</v>
      </c>
      <c r="F104" s="19" t="s">
        <v>210</v>
      </c>
      <c r="G104" s="19" t="s">
        <v>214</v>
      </c>
      <c r="H104" s="21">
        <v>0.02</v>
      </c>
      <c r="I104" s="68"/>
      <c r="J104" s="22">
        <v>466.9</v>
      </c>
      <c r="K104" s="68"/>
      <c r="L104" s="23">
        <v>-5.0153948585999995E-2</v>
      </c>
      <c r="M104" s="23">
        <v>1.2498608057E-2</v>
      </c>
      <c r="N104" s="23">
        <v>-8.5533640868000003E-3</v>
      </c>
      <c r="O104" s="23">
        <v>0.19936918732999998</v>
      </c>
      <c r="P104" s="61"/>
      <c r="Q104" s="21">
        <v>6.0176727518999997E-3</v>
      </c>
      <c r="R104" s="21">
        <v>7.9666512871000003E-2</v>
      </c>
      <c r="S104" s="61"/>
      <c r="T104" s="64">
        <v>49.293465410000003</v>
      </c>
      <c r="U104" s="66" t="s">
        <v>412</v>
      </c>
      <c r="V104" s="68"/>
      <c r="W104" s="64">
        <v>93380</v>
      </c>
      <c r="X104" s="64">
        <v>60609.813260000003</v>
      </c>
      <c r="Y104" s="56">
        <v>1.5406746032927803</v>
      </c>
      <c r="Z104" s="68"/>
      <c r="AA104" s="57">
        <v>2.97658165</v>
      </c>
      <c r="AB104" s="23">
        <v>7.6502419790104956E-2</v>
      </c>
      <c r="AC104" s="23" t="s">
        <v>164</v>
      </c>
      <c r="AD104" s="65">
        <v>44267</v>
      </c>
    </row>
    <row r="105" spans="1:30" s="5" customFormat="1" ht="15" customHeight="1" x14ac:dyDescent="0.35">
      <c r="A105" s="18"/>
      <c r="B105" s="20" t="s">
        <v>79</v>
      </c>
      <c r="C105" s="19" t="s">
        <v>274</v>
      </c>
      <c r="D105" s="19" t="s">
        <v>227</v>
      </c>
      <c r="E105" s="19" t="s">
        <v>197</v>
      </c>
      <c r="F105" s="19" t="s">
        <v>210</v>
      </c>
      <c r="G105" s="19" t="s">
        <v>0</v>
      </c>
      <c r="H105" s="21">
        <v>7.4644805801792414E-3</v>
      </c>
      <c r="I105" s="68"/>
      <c r="J105" s="22">
        <v>1315.93</v>
      </c>
      <c r="K105" s="68"/>
      <c r="L105" s="23">
        <v>1.2774551182E-2</v>
      </c>
      <c r="M105" s="23">
        <v>1.8982936735000001E-2</v>
      </c>
      <c r="N105" s="23">
        <v>1.8975158418000002E-2</v>
      </c>
      <c r="O105" s="23">
        <v>2.7781344565000001E-2</v>
      </c>
      <c r="P105" s="61"/>
      <c r="Q105" s="21">
        <v>4.3269428206999996E-3</v>
      </c>
      <c r="R105" s="21">
        <v>4.2908535933999993E-2</v>
      </c>
      <c r="S105" s="61"/>
      <c r="T105" s="64">
        <v>37.319563770999999</v>
      </c>
      <c r="U105" s="66" t="s">
        <v>412</v>
      </c>
      <c r="V105" s="68"/>
      <c r="W105" s="64">
        <v>85840.745760000005</v>
      </c>
      <c r="X105" s="64">
        <v>112267.17144999999</v>
      </c>
      <c r="Y105" s="56">
        <v>0.76461128085186125</v>
      </c>
      <c r="Z105" s="68"/>
      <c r="AA105" s="57">
        <v>5.6466603810000002</v>
      </c>
      <c r="AB105" s="23">
        <v>5.1492043324492941E-2</v>
      </c>
      <c r="AC105" s="23" t="s">
        <v>163</v>
      </c>
      <c r="AD105" s="65">
        <v>44274</v>
      </c>
    </row>
    <row r="106" spans="1:30" s="5" customFormat="1" ht="15" customHeight="1" x14ac:dyDescent="0.35">
      <c r="A106" s="18"/>
      <c r="B106" s="20" t="s">
        <v>151</v>
      </c>
      <c r="C106" s="19" t="s">
        <v>276</v>
      </c>
      <c r="D106" s="19" t="s">
        <v>227</v>
      </c>
      <c r="E106" s="19" t="s">
        <v>197</v>
      </c>
      <c r="F106" s="19" t="s">
        <v>210</v>
      </c>
      <c r="G106" s="19" t="s">
        <v>267</v>
      </c>
      <c r="H106" s="21">
        <v>5.5000000000000005E-3</v>
      </c>
      <c r="I106" s="68"/>
      <c r="J106" s="22" t="e">
        <v>#N/A</v>
      </c>
      <c r="K106" s="68"/>
      <c r="L106" s="23" t="s">
        <v>412</v>
      </c>
      <c r="M106" s="23" t="s">
        <v>412</v>
      </c>
      <c r="N106" s="23" t="s">
        <v>412</v>
      </c>
      <c r="O106" s="23" t="s">
        <v>412</v>
      </c>
      <c r="P106" s="61"/>
      <c r="Q106" s="21" t="s">
        <v>412</v>
      </c>
      <c r="R106" s="21" t="s">
        <v>412</v>
      </c>
      <c r="S106" s="61"/>
      <c r="T106" s="64" t="s">
        <v>412</v>
      </c>
      <c r="U106" s="66" t="s">
        <v>412</v>
      </c>
      <c r="V106" s="68"/>
      <c r="W106" s="64" t="s">
        <v>412</v>
      </c>
      <c r="X106" s="64" t="s">
        <v>412</v>
      </c>
      <c r="Y106" s="56" t="s">
        <v>373</v>
      </c>
      <c r="Z106" s="68"/>
      <c r="AA106" s="57" t="s">
        <v>412</v>
      </c>
      <c r="AB106" s="23" t="e">
        <v>#VALUE!</v>
      </c>
      <c r="AC106" s="23" t="s">
        <v>163</v>
      </c>
      <c r="AD106" s="65" t="s">
        <v>412</v>
      </c>
    </row>
    <row r="107" spans="1:30" s="5" customFormat="1" ht="15" customHeight="1" x14ac:dyDescent="0.35">
      <c r="A107" s="18"/>
      <c r="B107" s="20" t="s">
        <v>78</v>
      </c>
      <c r="C107" s="19" t="s">
        <v>272</v>
      </c>
      <c r="D107" s="19" t="s">
        <v>227</v>
      </c>
      <c r="E107" s="19" t="s">
        <v>197</v>
      </c>
      <c r="F107" s="19" t="s">
        <v>273</v>
      </c>
      <c r="G107" s="19" t="s">
        <v>245</v>
      </c>
      <c r="H107" s="21">
        <v>2.3E-3</v>
      </c>
      <c r="I107" s="68"/>
      <c r="J107" s="22">
        <v>39.93</v>
      </c>
      <c r="K107" s="68"/>
      <c r="L107" s="23">
        <v>8.8428499238999998E-3</v>
      </c>
      <c r="M107" s="23">
        <v>4.2011497819000002E-2</v>
      </c>
      <c r="N107" s="23">
        <v>1.8267464605999997E-2</v>
      </c>
      <c r="O107" s="23">
        <v>-7.6336893736E-2</v>
      </c>
      <c r="P107" s="61"/>
      <c r="Q107" s="21">
        <v>0</v>
      </c>
      <c r="R107" s="21">
        <v>2.6156613918999996E-2</v>
      </c>
      <c r="S107" s="61"/>
      <c r="T107" s="64">
        <v>32.514471475000001</v>
      </c>
      <c r="U107" s="66" t="s">
        <v>412</v>
      </c>
      <c r="V107" s="68"/>
      <c r="W107" s="64">
        <v>43044.54</v>
      </c>
      <c r="X107" s="64">
        <v>98027.491890000005</v>
      </c>
      <c r="Y107" s="56">
        <v>0.43910681758849596</v>
      </c>
      <c r="Z107" s="68"/>
      <c r="AA107" s="57">
        <v>0</v>
      </c>
      <c r="AB107" s="23">
        <v>0</v>
      </c>
      <c r="AC107" s="23" t="s">
        <v>154</v>
      </c>
      <c r="AD107" s="65">
        <v>44253</v>
      </c>
    </row>
    <row r="108" spans="1:30" s="5" customFormat="1" ht="15" customHeight="1" x14ac:dyDescent="0.35">
      <c r="A108" s="18"/>
      <c r="B108" s="20" t="s">
        <v>90</v>
      </c>
      <c r="C108" s="19" t="s">
        <v>291</v>
      </c>
      <c r="D108" s="19" t="s">
        <v>227</v>
      </c>
      <c r="E108" s="19" t="s">
        <v>285</v>
      </c>
      <c r="F108" s="19" t="s">
        <v>225</v>
      </c>
      <c r="G108" s="19" t="s">
        <v>225</v>
      </c>
      <c r="H108" s="21">
        <v>3.4999999999999996E-3</v>
      </c>
      <c r="I108" s="68"/>
      <c r="J108" s="22">
        <v>281.01</v>
      </c>
      <c r="K108" s="68"/>
      <c r="L108" s="23">
        <v>9.3000284155999993E-2</v>
      </c>
      <c r="M108" s="23">
        <v>4.3371277769999996E-3</v>
      </c>
      <c r="N108" s="23">
        <v>-2.5919919290000003E-2</v>
      </c>
      <c r="O108" s="23">
        <v>0.31901417051999997</v>
      </c>
      <c r="P108" s="61"/>
      <c r="Q108" s="21">
        <v>7.7064570058000001E-3</v>
      </c>
      <c r="R108" s="21">
        <v>2.7024297637000001E-2</v>
      </c>
      <c r="S108" s="61"/>
      <c r="T108" s="64">
        <v>97.020228853000006</v>
      </c>
      <c r="U108" s="66" t="s">
        <v>412</v>
      </c>
      <c r="V108" s="68"/>
      <c r="W108" s="64">
        <v>15061.29297</v>
      </c>
      <c r="X108" s="64">
        <v>39103.828090000003</v>
      </c>
      <c r="Y108" s="56">
        <v>0.38516159940493433</v>
      </c>
      <c r="Z108" s="68"/>
      <c r="AA108" s="57">
        <v>2.7292417485999998</v>
      </c>
      <c r="AB108" s="23">
        <v>0.11654710146685171</v>
      </c>
      <c r="AC108" s="23" t="s">
        <v>155</v>
      </c>
      <c r="AD108" s="65">
        <v>44286</v>
      </c>
    </row>
    <row r="109" spans="1:30" s="5" customFormat="1" ht="15" customHeight="1" x14ac:dyDescent="0.35">
      <c r="A109" s="18"/>
      <c r="B109" s="20" t="s">
        <v>73</v>
      </c>
      <c r="C109" s="19" t="s">
        <v>264</v>
      </c>
      <c r="D109" s="19" t="s">
        <v>193</v>
      </c>
      <c r="E109" s="19" t="s">
        <v>213</v>
      </c>
      <c r="F109" s="19" t="s">
        <v>244</v>
      </c>
      <c r="G109" s="19" t="s">
        <v>265</v>
      </c>
      <c r="H109" s="21">
        <v>5.0000000000000001E-3</v>
      </c>
      <c r="I109" s="68"/>
      <c r="J109" s="22">
        <v>6.92</v>
      </c>
      <c r="K109" s="68"/>
      <c r="L109" s="23">
        <v>-7.1736011477999996E-3</v>
      </c>
      <c r="M109" s="23">
        <v>-2.6722925458000001E-2</v>
      </c>
      <c r="N109" s="23">
        <v>-1.7045454546E-2</v>
      </c>
      <c r="O109" s="23">
        <v>-0.11734693876999999</v>
      </c>
      <c r="P109" s="61"/>
      <c r="Q109" s="21">
        <v>0</v>
      </c>
      <c r="R109" s="21">
        <v>0</v>
      </c>
      <c r="S109" s="61"/>
      <c r="T109" s="64">
        <v>15.944836065000001</v>
      </c>
      <c r="U109" s="66" t="s">
        <v>412</v>
      </c>
      <c r="V109" s="68"/>
      <c r="W109" s="64">
        <v>12404.49444</v>
      </c>
      <c r="X109" s="64">
        <v>25555.41013</v>
      </c>
      <c r="Y109" s="56">
        <v>0.48539602287337663</v>
      </c>
      <c r="Z109" s="68"/>
      <c r="AA109" s="57">
        <v>0</v>
      </c>
      <c r="AB109" s="23">
        <v>0</v>
      </c>
      <c r="AC109" s="23" t="s">
        <v>154</v>
      </c>
      <c r="AD109" s="65">
        <v>42551</v>
      </c>
    </row>
    <row r="110" spans="1:30" s="5" customFormat="1" ht="15" customHeight="1" x14ac:dyDescent="0.35">
      <c r="A110" s="18"/>
      <c r="B110" s="20" t="s">
        <v>105</v>
      </c>
      <c r="C110" s="19" t="s">
        <v>314</v>
      </c>
      <c r="D110" s="19" t="s">
        <v>193</v>
      </c>
      <c r="E110" s="19" t="s">
        <v>251</v>
      </c>
      <c r="F110" s="19" t="s">
        <v>222</v>
      </c>
      <c r="G110" s="19" t="s">
        <v>222</v>
      </c>
      <c r="H110" s="21">
        <v>7.4999999999999997E-3</v>
      </c>
      <c r="I110" s="68"/>
      <c r="J110" s="22">
        <v>12.6</v>
      </c>
      <c r="K110" s="68"/>
      <c r="L110" s="23">
        <v>-0.15342941854</v>
      </c>
      <c r="M110" s="23">
        <v>-0.25618855262000001</v>
      </c>
      <c r="N110" s="23">
        <v>-0.30814563823000002</v>
      </c>
      <c r="O110" s="23">
        <v>-1.594307193E-2</v>
      </c>
      <c r="P110" s="61"/>
      <c r="Q110" s="21">
        <v>1.5997109323000001E-3</v>
      </c>
      <c r="R110" s="21">
        <v>4.5945260000000002E-2</v>
      </c>
      <c r="S110" s="61"/>
      <c r="T110" s="64">
        <v>8.6364821311999993</v>
      </c>
      <c r="U110" s="66" t="s">
        <v>412</v>
      </c>
      <c r="V110" s="68"/>
      <c r="W110" s="64">
        <v>6499.3824000000004</v>
      </c>
      <c r="X110" s="64">
        <v>11459.669379999999</v>
      </c>
      <c r="Y110" s="56">
        <v>0.56715269738436391</v>
      </c>
      <c r="Z110" s="68"/>
      <c r="AA110" s="57">
        <v>2.3851689999999998E-2</v>
      </c>
      <c r="AB110" s="23">
        <v>2.2715895238095238E-2</v>
      </c>
      <c r="AC110" s="23" t="s">
        <v>165</v>
      </c>
      <c r="AD110" s="65">
        <v>44286</v>
      </c>
    </row>
    <row r="111" spans="1:30" s="5" customFormat="1" ht="15" customHeight="1" x14ac:dyDescent="0.35">
      <c r="A111" s="18"/>
      <c r="B111" s="20" t="s">
        <v>184</v>
      </c>
      <c r="C111" s="19" t="s">
        <v>352</v>
      </c>
      <c r="D111" s="19" t="s">
        <v>227</v>
      </c>
      <c r="E111" s="19" t="s">
        <v>293</v>
      </c>
      <c r="F111" s="19" t="s">
        <v>222</v>
      </c>
      <c r="G111" s="19" t="s">
        <v>222</v>
      </c>
      <c r="H111" s="21">
        <v>6.9999999999999993E-3</v>
      </c>
      <c r="I111" s="68"/>
      <c r="J111" s="22">
        <v>142.30000000000001</v>
      </c>
      <c r="K111" s="68"/>
      <c r="L111" s="23">
        <v>-2.5641402822999999E-2</v>
      </c>
      <c r="M111" s="23">
        <v>-5.1058466917000001E-2</v>
      </c>
      <c r="N111" s="23">
        <v>-4.9319455011000005E-2</v>
      </c>
      <c r="O111" s="23">
        <v>3.9254413029999997E-2</v>
      </c>
      <c r="P111" s="61"/>
      <c r="Q111" s="21">
        <v>7.0025154666999998E-3</v>
      </c>
      <c r="R111" s="21">
        <v>8.1679492372000007E-2</v>
      </c>
      <c r="S111" s="61"/>
      <c r="T111" s="64">
        <v>467.16597902000001</v>
      </c>
      <c r="U111" s="66">
        <v>3.31E-3</v>
      </c>
      <c r="V111" s="68"/>
      <c r="W111" s="64">
        <v>254330.0863</v>
      </c>
      <c r="X111" s="64">
        <v>269085.96707999997</v>
      </c>
      <c r="Y111" s="56">
        <v>0.94516294944651269</v>
      </c>
      <c r="Z111" s="68"/>
      <c r="AA111" s="57">
        <v>1.03</v>
      </c>
      <c r="AB111" s="23">
        <v>8.6858749121574125E-2</v>
      </c>
      <c r="AC111" s="23" t="s">
        <v>154</v>
      </c>
      <c r="AD111" s="65">
        <v>44286</v>
      </c>
    </row>
    <row r="112" spans="1:30" s="5" customFormat="1" ht="15" customHeight="1" x14ac:dyDescent="0.35">
      <c r="A112" s="18"/>
      <c r="B112" s="20" t="s">
        <v>408</v>
      </c>
      <c r="C112" s="19" t="s">
        <v>409</v>
      </c>
      <c r="D112" s="19" t="s">
        <v>193</v>
      </c>
      <c r="E112" s="19" t="s">
        <v>402</v>
      </c>
      <c r="F112" s="19" t="s">
        <v>211</v>
      </c>
      <c r="G112" s="19" t="s">
        <v>410</v>
      </c>
      <c r="H112" s="21">
        <v>1.24E-2</v>
      </c>
      <c r="I112" s="68"/>
      <c r="J112" s="22">
        <v>90.59</v>
      </c>
      <c r="K112" s="68"/>
      <c r="L112" s="23">
        <v>-2.4847291453000003E-2</v>
      </c>
      <c r="M112" s="23" t="s">
        <v>412</v>
      </c>
      <c r="N112" s="23" t="s">
        <v>412</v>
      </c>
      <c r="O112" s="23" t="s">
        <v>412</v>
      </c>
      <c r="P112" s="61"/>
      <c r="Q112" s="21">
        <v>7.2087606838E-3</v>
      </c>
      <c r="R112" s="21" t="s">
        <v>412</v>
      </c>
      <c r="S112" s="61"/>
      <c r="T112" s="64" t="s">
        <v>0</v>
      </c>
      <c r="U112" s="66" t="s">
        <v>412</v>
      </c>
      <c r="V112" s="68"/>
      <c r="W112" s="64">
        <v>134259.11532000001</v>
      </c>
      <c r="X112" s="64">
        <v>156374.64251000001</v>
      </c>
      <c r="Y112" s="56">
        <v>0.8585734436541671</v>
      </c>
      <c r="Z112" s="68"/>
      <c r="AA112" s="57">
        <v>0.67474000000000001</v>
      </c>
      <c r="AB112" s="23">
        <v>8.7999999999999995E-2</v>
      </c>
      <c r="AC112" s="23" t="s">
        <v>411</v>
      </c>
      <c r="AD112" s="65">
        <v>44294</v>
      </c>
    </row>
    <row r="113" spans="1:30" s="5" customFormat="1" ht="15" customHeight="1" x14ac:dyDescent="0.35">
      <c r="A113" s="18"/>
      <c r="B113" s="20" t="s">
        <v>379</v>
      </c>
      <c r="C113" s="19" t="s">
        <v>393</v>
      </c>
      <c r="D113" s="19" t="s">
        <v>193</v>
      </c>
      <c r="E113" s="19" t="s">
        <v>251</v>
      </c>
      <c r="F113" s="19" t="s">
        <v>211</v>
      </c>
      <c r="G113" s="19" t="s">
        <v>394</v>
      </c>
      <c r="H113" s="21">
        <v>1.1999999999999999E-2</v>
      </c>
      <c r="I113" s="68"/>
      <c r="J113" s="22">
        <v>146.97</v>
      </c>
      <c r="K113" s="68"/>
      <c r="L113" s="23">
        <v>3.0845364837999999E-2</v>
      </c>
      <c r="M113" s="23">
        <v>0.11082967807999999</v>
      </c>
      <c r="N113" s="23">
        <v>0.13125959614999999</v>
      </c>
      <c r="O113" s="23">
        <v>0.82836957639000008</v>
      </c>
      <c r="P113" s="61"/>
      <c r="Q113" s="21">
        <v>1.3840830449999999E-2</v>
      </c>
      <c r="R113" s="21">
        <v>0.19307705687999999</v>
      </c>
      <c r="S113" s="61"/>
      <c r="T113" s="64">
        <v>7632.5142828999997</v>
      </c>
      <c r="U113" s="66">
        <v>1.4690000000000002E-2</v>
      </c>
      <c r="V113" s="68"/>
      <c r="W113" s="64">
        <v>1052002.8685999999</v>
      </c>
      <c r="X113" s="64">
        <v>843764.43640000001</v>
      </c>
      <c r="Y113" s="56">
        <v>1.2467968821825066</v>
      </c>
      <c r="Z113" s="68"/>
      <c r="AA113" s="57">
        <v>2</v>
      </c>
      <c r="AB113" s="23">
        <v>0.16329863237395387</v>
      </c>
      <c r="AC113" s="23" t="s">
        <v>155</v>
      </c>
      <c r="AD113" s="65">
        <v>44294</v>
      </c>
    </row>
    <row r="114" spans="1:30" s="36" customFormat="1" ht="16.5" customHeight="1" x14ac:dyDescent="0.35">
      <c r="A114" s="24"/>
      <c r="B114" s="25"/>
      <c r="C114" s="26"/>
      <c r="D114" s="26"/>
      <c r="E114" s="27"/>
      <c r="F114" s="27"/>
      <c r="G114" s="27"/>
      <c r="H114" s="27"/>
      <c r="I114" s="29"/>
      <c r="J114" s="28"/>
      <c r="K114" s="29"/>
      <c r="L114" s="28"/>
      <c r="M114" s="27"/>
      <c r="N114" s="27"/>
      <c r="O114" s="30"/>
      <c r="P114" s="29"/>
      <c r="Q114" s="32"/>
      <c r="R114" s="27"/>
      <c r="S114" s="29"/>
      <c r="T114" s="35"/>
      <c r="U114" s="35"/>
      <c r="V114" s="29"/>
      <c r="W114" s="35"/>
      <c r="X114" s="35"/>
      <c r="Y114" s="35"/>
      <c r="Z114" s="29"/>
      <c r="AA114" s="33"/>
      <c r="AB114" s="34"/>
      <c r="AC114" s="34"/>
      <c r="AD114" s="31"/>
    </row>
    <row r="115" spans="1:30" s="46" customFormat="1" ht="15" customHeight="1" x14ac:dyDescent="0.45">
      <c r="A115" s="5"/>
      <c r="B115" s="58" t="s">
        <v>130</v>
      </c>
      <c r="C115" s="38"/>
      <c r="D115" s="38"/>
      <c r="E115" s="37"/>
      <c r="F115" s="37"/>
      <c r="G115" s="39"/>
      <c r="H115" s="39"/>
      <c r="I115" s="68"/>
      <c r="J115" s="40"/>
      <c r="K115" s="68"/>
      <c r="L115" s="40"/>
      <c r="M115" s="41"/>
      <c r="N115" s="41"/>
      <c r="O115" s="41"/>
      <c r="P115" s="68"/>
      <c r="Q115" s="42"/>
      <c r="R115" s="42"/>
      <c r="S115" s="68"/>
      <c r="T115" s="45"/>
      <c r="U115" s="45"/>
      <c r="V115" s="68"/>
      <c r="W115" s="45"/>
      <c r="X115" s="45"/>
      <c r="Y115" s="45"/>
      <c r="Z115" s="68"/>
      <c r="AA115" s="43"/>
      <c r="AB115" s="43"/>
      <c r="AC115" s="43"/>
      <c r="AD115" s="44"/>
    </row>
    <row r="116" spans="1:30" s="46" customFormat="1" ht="15" customHeight="1" x14ac:dyDescent="0.45">
      <c r="A116" s="5"/>
      <c r="B116" s="58" t="s">
        <v>131</v>
      </c>
      <c r="C116" s="38"/>
      <c r="D116" s="38"/>
      <c r="E116" s="37"/>
      <c r="F116" s="37"/>
      <c r="G116" s="39"/>
      <c r="H116" s="39"/>
      <c r="I116" s="68"/>
      <c r="J116" s="40"/>
      <c r="K116" s="68"/>
      <c r="L116" s="40"/>
      <c r="M116" s="41"/>
      <c r="N116" s="41"/>
      <c r="O116" s="41"/>
      <c r="P116" s="68"/>
      <c r="Q116" s="42"/>
      <c r="R116" s="42"/>
      <c r="S116" s="68"/>
      <c r="T116" s="45"/>
      <c r="U116" s="45"/>
      <c r="V116" s="68"/>
      <c r="W116" s="45"/>
      <c r="X116" s="45"/>
      <c r="Y116" s="45"/>
      <c r="Z116" s="68"/>
      <c r="AA116" s="43"/>
      <c r="AB116" s="43"/>
      <c r="AC116" s="43"/>
      <c r="AD116" s="44"/>
    </row>
    <row r="117" spans="1:30" s="46" customFormat="1" ht="15" customHeight="1" x14ac:dyDescent="0.45">
      <c r="A117" s="5"/>
      <c r="B117" s="58" t="s">
        <v>132</v>
      </c>
      <c r="C117" s="38"/>
      <c r="D117" s="38"/>
      <c r="E117" s="37"/>
      <c r="F117" s="37"/>
      <c r="G117" s="39"/>
      <c r="H117" s="39"/>
      <c r="I117" s="68"/>
      <c r="J117" s="40"/>
      <c r="K117" s="68"/>
      <c r="L117" s="40"/>
      <c r="M117" s="41"/>
      <c r="N117" s="41"/>
      <c r="O117" s="41"/>
      <c r="P117" s="68"/>
      <c r="Q117" s="42"/>
      <c r="R117" s="42"/>
      <c r="S117" s="68"/>
      <c r="T117" s="45"/>
      <c r="U117" s="45"/>
      <c r="V117" s="68"/>
      <c r="W117" s="45"/>
      <c r="X117" s="45"/>
      <c r="Y117" s="45"/>
      <c r="Z117" s="68"/>
      <c r="AA117" s="43"/>
      <c r="AB117" s="43"/>
      <c r="AC117" s="43"/>
      <c r="AD117" s="44"/>
    </row>
    <row r="118" spans="1:30" s="46" customFormat="1" ht="15" customHeight="1" x14ac:dyDescent="0.45">
      <c r="A118" s="5"/>
      <c r="B118" s="59" t="s">
        <v>133</v>
      </c>
      <c r="C118" s="38"/>
      <c r="D118" s="38"/>
      <c r="E118" s="37"/>
      <c r="F118" s="37"/>
      <c r="G118" s="37"/>
      <c r="H118" s="39"/>
      <c r="I118" s="68"/>
      <c r="J118" s="40"/>
      <c r="K118" s="68"/>
      <c r="L118" s="40"/>
      <c r="M118" s="41"/>
      <c r="N118" s="41"/>
      <c r="O118" s="41"/>
      <c r="P118" s="68"/>
      <c r="Q118" s="42"/>
      <c r="R118" s="42"/>
      <c r="S118" s="68"/>
      <c r="T118" s="45"/>
      <c r="U118" s="45"/>
      <c r="V118" s="68"/>
      <c r="W118" s="45"/>
      <c r="X118" s="45"/>
      <c r="Y118" s="45"/>
      <c r="Z118" s="68"/>
      <c r="AA118" s="43"/>
      <c r="AB118" s="43"/>
      <c r="AC118" s="43"/>
      <c r="AD118" s="44"/>
    </row>
    <row r="119" spans="1:30" s="5" customFormat="1" ht="16.5" customHeight="1" x14ac:dyDescent="0.45">
      <c r="B119" s="59" t="s">
        <v>134</v>
      </c>
      <c r="C119" s="38"/>
      <c r="D119" s="38"/>
      <c r="E119" s="37"/>
      <c r="F119" s="37"/>
      <c r="G119" s="37"/>
      <c r="H119" s="39"/>
      <c r="I119" s="68"/>
      <c r="J119" s="40"/>
      <c r="K119" s="68"/>
      <c r="L119" s="40"/>
      <c r="M119" s="41"/>
      <c r="N119" s="41"/>
      <c r="O119" s="41"/>
      <c r="P119" s="68"/>
      <c r="Q119" s="42"/>
      <c r="R119" s="42"/>
      <c r="S119" s="68"/>
      <c r="T119" s="45"/>
      <c r="U119" s="45"/>
      <c r="V119" s="68"/>
      <c r="W119" s="45"/>
      <c r="X119" s="45"/>
      <c r="Y119" s="45"/>
      <c r="Z119" s="68"/>
      <c r="AA119" s="43"/>
      <c r="AB119" s="43"/>
      <c r="AC119" s="43"/>
      <c r="AD119" s="44"/>
    </row>
    <row r="120" spans="1:30" s="5" customFormat="1" ht="16.5" customHeight="1" x14ac:dyDescent="0.45">
      <c r="B120" s="58" t="s">
        <v>135</v>
      </c>
      <c r="C120" s="38"/>
      <c r="D120" s="38"/>
      <c r="E120" s="37"/>
      <c r="F120" s="37"/>
      <c r="G120" s="37"/>
      <c r="H120" s="39"/>
      <c r="I120" s="68"/>
      <c r="J120" s="40"/>
      <c r="K120" s="68"/>
      <c r="L120" s="40"/>
      <c r="M120" s="41"/>
      <c r="N120" s="41"/>
      <c r="O120" s="41"/>
      <c r="P120" s="68"/>
      <c r="Q120" s="42"/>
      <c r="R120" s="42"/>
      <c r="S120" s="68"/>
      <c r="T120" s="45"/>
      <c r="U120" s="45"/>
      <c r="V120" s="68"/>
      <c r="W120" s="45"/>
      <c r="X120" s="45"/>
      <c r="Y120" s="45"/>
      <c r="Z120" s="68"/>
      <c r="AA120" s="43"/>
      <c r="AB120" s="43"/>
      <c r="AC120" s="43"/>
      <c r="AD120" s="44"/>
    </row>
    <row r="121" spans="1:30" s="5" customFormat="1" ht="16.5" customHeight="1" x14ac:dyDescent="0.45">
      <c r="B121" s="58" t="s">
        <v>136</v>
      </c>
      <c r="C121" s="38"/>
      <c r="D121" s="38"/>
      <c r="E121" s="37"/>
      <c r="F121" s="37"/>
      <c r="G121" s="37"/>
      <c r="H121" s="39"/>
      <c r="I121" s="68"/>
      <c r="J121" s="40"/>
      <c r="K121" s="68"/>
      <c r="L121" s="40"/>
      <c r="M121" s="47"/>
      <c r="N121" s="47"/>
      <c r="O121" s="47"/>
      <c r="P121" s="68"/>
      <c r="Q121" s="48"/>
      <c r="R121" s="48"/>
      <c r="S121" s="68"/>
      <c r="T121" s="45"/>
      <c r="U121" s="45"/>
      <c r="V121" s="68"/>
      <c r="W121" s="45"/>
      <c r="X121" s="45"/>
      <c r="Y121" s="45"/>
      <c r="Z121" s="68"/>
      <c r="AA121" s="49"/>
      <c r="AB121" s="49"/>
      <c r="AC121" s="49"/>
      <c r="AD121" s="44"/>
    </row>
    <row r="122" spans="1:30" s="5" customFormat="1" ht="16.5" customHeight="1" x14ac:dyDescent="0.45">
      <c r="B122" s="58" t="s">
        <v>137</v>
      </c>
      <c r="C122" s="38"/>
      <c r="D122" s="38"/>
      <c r="E122" s="37"/>
      <c r="F122" s="37"/>
      <c r="G122" s="37"/>
      <c r="H122" s="39"/>
      <c r="I122" s="68"/>
      <c r="J122" s="40"/>
      <c r="K122" s="68"/>
      <c r="L122" s="40"/>
      <c r="M122" s="41"/>
      <c r="N122" s="41"/>
      <c r="O122" s="41"/>
      <c r="P122" s="68"/>
      <c r="Q122" s="42"/>
      <c r="R122" s="42"/>
      <c r="S122" s="68"/>
      <c r="T122" s="45"/>
      <c r="U122" s="45"/>
      <c r="V122" s="68"/>
      <c r="W122" s="45"/>
      <c r="X122" s="45"/>
      <c r="Y122" s="45"/>
      <c r="Z122" s="68"/>
      <c r="AA122" s="43"/>
      <c r="AB122" s="43"/>
      <c r="AC122" s="43"/>
      <c r="AD122" s="44"/>
    </row>
    <row r="123" spans="1:30" x14ac:dyDescent="0.35">
      <c r="B123" s="58" t="s">
        <v>138</v>
      </c>
      <c r="C123" s="50"/>
      <c r="D123" s="50"/>
      <c r="E123" s="29"/>
      <c r="F123" s="29"/>
      <c r="G123" s="29"/>
      <c r="H123" s="29"/>
      <c r="J123" s="29"/>
      <c r="L123" s="29"/>
      <c r="M123" s="29"/>
      <c r="N123" s="29"/>
      <c r="O123" s="29"/>
      <c r="Q123" s="29"/>
      <c r="R123" s="29"/>
      <c r="T123" s="29"/>
      <c r="U123" s="29"/>
      <c r="W123" s="29"/>
      <c r="X123" s="29"/>
      <c r="Y123" s="29"/>
      <c r="AA123" s="29"/>
      <c r="AB123" s="29"/>
      <c r="AC123" s="29"/>
      <c r="AD123" s="29"/>
    </row>
    <row r="124" spans="1:30" x14ac:dyDescent="0.35">
      <c r="B124" s="58" t="s">
        <v>139</v>
      </c>
      <c r="C124" s="50"/>
      <c r="D124" s="50"/>
      <c r="E124" s="29"/>
      <c r="F124" s="29"/>
      <c r="G124" s="29"/>
      <c r="H124" s="29"/>
      <c r="J124" s="29"/>
      <c r="L124" s="29"/>
      <c r="M124" s="29"/>
      <c r="N124" s="29"/>
      <c r="O124" s="29"/>
      <c r="Q124" s="29"/>
      <c r="R124" s="29"/>
      <c r="T124" s="29"/>
      <c r="U124" s="29"/>
      <c r="W124" s="29"/>
      <c r="X124" s="29"/>
      <c r="Y124" s="29"/>
      <c r="AA124" s="29"/>
      <c r="AB124" s="29"/>
      <c r="AC124" s="29"/>
      <c r="AD124" s="29"/>
    </row>
    <row r="125" spans="1:30" x14ac:dyDescent="0.35">
      <c r="B125" s="59" t="s">
        <v>140</v>
      </c>
      <c r="C125" s="50"/>
      <c r="D125" s="50"/>
      <c r="E125" s="29"/>
      <c r="F125" s="29"/>
      <c r="G125" s="29"/>
      <c r="H125" s="29"/>
      <c r="J125" s="29"/>
      <c r="L125" s="29"/>
      <c r="M125" s="29"/>
      <c r="N125" s="29"/>
      <c r="O125" s="29"/>
      <c r="Q125" s="29"/>
      <c r="R125" s="29"/>
      <c r="T125" s="29"/>
      <c r="U125" s="29"/>
      <c r="W125" s="29"/>
      <c r="X125" s="29"/>
      <c r="Y125" s="29"/>
      <c r="AA125" s="29"/>
      <c r="AB125" s="29"/>
      <c r="AC125" s="29"/>
      <c r="AD125" s="29"/>
    </row>
    <row r="126" spans="1:30" x14ac:dyDescent="0.35">
      <c r="B126" s="58" t="s">
        <v>141</v>
      </c>
      <c r="C126" s="50"/>
      <c r="D126" s="50"/>
      <c r="E126" s="29"/>
      <c r="F126" s="29"/>
      <c r="G126" s="29"/>
      <c r="H126" s="29"/>
      <c r="J126" s="29"/>
      <c r="L126" s="29"/>
      <c r="M126" s="29"/>
      <c r="N126" s="29"/>
      <c r="O126" s="29"/>
      <c r="Q126" s="29"/>
      <c r="R126" s="29"/>
      <c r="T126" s="29"/>
      <c r="U126" s="29"/>
      <c r="W126" s="29"/>
      <c r="X126" s="29"/>
      <c r="Y126" s="29"/>
      <c r="AA126" s="29"/>
      <c r="AB126" s="29"/>
      <c r="AC126" s="29"/>
      <c r="AD126" s="29"/>
    </row>
    <row r="127" spans="1:30" x14ac:dyDescent="0.35">
      <c r="B127" s="58" t="s">
        <v>400</v>
      </c>
      <c r="C127" s="50"/>
      <c r="D127" s="50"/>
      <c r="E127" s="29"/>
      <c r="F127" s="29"/>
      <c r="G127" s="29"/>
      <c r="H127" s="29"/>
      <c r="J127" s="29"/>
      <c r="L127" s="29"/>
      <c r="M127" s="29"/>
      <c r="N127" s="29"/>
      <c r="O127" s="29"/>
      <c r="Q127" s="29"/>
      <c r="R127" s="29"/>
      <c r="T127" s="29"/>
      <c r="U127" s="29"/>
      <c r="W127" s="29"/>
      <c r="X127" s="29"/>
      <c r="Y127" s="29"/>
      <c r="AA127" s="29"/>
      <c r="AB127" s="29"/>
      <c r="AC127" s="29"/>
      <c r="AD127" s="29"/>
    </row>
    <row r="128" spans="1:30" x14ac:dyDescent="0.35">
      <c r="B128" s="58"/>
      <c r="C128" s="50"/>
      <c r="D128" s="50"/>
      <c r="E128" s="29"/>
      <c r="F128" s="29"/>
      <c r="G128" s="29"/>
      <c r="H128" s="29"/>
      <c r="J128" s="29"/>
      <c r="L128" s="29"/>
      <c r="M128" s="29"/>
      <c r="N128" s="29"/>
      <c r="O128" s="29"/>
      <c r="Q128" s="29"/>
      <c r="R128" s="29"/>
      <c r="T128" s="29"/>
      <c r="U128" s="29"/>
      <c r="W128" s="29"/>
      <c r="X128" s="29"/>
      <c r="Y128" s="29"/>
      <c r="AA128" s="29"/>
      <c r="AB128" s="29"/>
      <c r="AC128" s="29"/>
      <c r="AD128" s="29"/>
    </row>
    <row r="129" spans="2:30" x14ac:dyDescent="0.35">
      <c r="B129" s="59" t="s">
        <v>142</v>
      </c>
      <c r="C129" s="50"/>
      <c r="D129" s="50"/>
      <c r="E129" s="29"/>
      <c r="F129" s="29"/>
      <c r="G129" s="29"/>
      <c r="H129" s="29"/>
      <c r="J129" s="29"/>
      <c r="L129" s="29"/>
      <c r="M129" s="29"/>
      <c r="N129" s="29"/>
      <c r="O129" s="29"/>
      <c r="Q129" s="29"/>
      <c r="R129" s="29"/>
      <c r="T129" s="29"/>
      <c r="U129" s="29"/>
      <c r="W129" s="29"/>
      <c r="X129" s="29"/>
      <c r="Y129" s="29"/>
      <c r="AA129" s="29"/>
      <c r="AB129" s="29"/>
      <c r="AC129" s="29"/>
      <c r="AD129" s="29"/>
    </row>
    <row r="130" spans="2:30" x14ac:dyDescent="0.35">
      <c r="B130" s="59" t="s">
        <v>368</v>
      </c>
      <c r="C130" s="50"/>
      <c r="D130" s="50"/>
      <c r="E130" s="29"/>
      <c r="F130" s="29"/>
      <c r="G130" s="29"/>
      <c r="H130" s="29"/>
      <c r="J130" s="29"/>
      <c r="L130" s="29"/>
      <c r="M130" s="29"/>
      <c r="N130" s="29"/>
      <c r="O130" s="29"/>
      <c r="Q130" s="29"/>
      <c r="R130" s="29"/>
      <c r="T130" s="29"/>
      <c r="U130" s="29"/>
      <c r="W130" s="29"/>
      <c r="X130" s="29"/>
      <c r="Y130" s="29"/>
      <c r="AA130" s="29"/>
      <c r="AB130" s="29"/>
      <c r="AC130" s="29"/>
      <c r="AD130" s="29"/>
    </row>
    <row r="131" spans="2:30" x14ac:dyDescent="0.35"/>
    <row r="132" spans="2:30" x14ac:dyDescent="0.35"/>
    <row r="133" spans="2:30" x14ac:dyDescent="0.35"/>
    <row r="134" spans="2:30" x14ac:dyDescent="0.35"/>
    <row r="135" spans="2:30" x14ac:dyDescent="0.35"/>
    <row r="136" spans="2:30" x14ac:dyDescent="0.35"/>
    <row r="137" spans="2:30" x14ac:dyDescent="0.35"/>
    <row r="138" spans="2:30" x14ac:dyDescent="0.35"/>
    <row r="139" spans="2:30" x14ac:dyDescent="0.35"/>
    <row r="140" spans="2:30" x14ac:dyDescent="0.35"/>
    <row r="141" spans="2:30" x14ac:dyDescent="0.35"/>
    <row r="142" spans="2:30" x14ac:dyDescent="0.35"/>
    <row r="143" spans="2:30" x14ac:dyDescent="0.35"/>
    <row r="144" spans="2:30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  <row r="203" x14ac:dyDescent="0.35"/>
    <row r="204" x14ac:dyDescent="0.35"/>
    <row r="205" x14ac:dyDescent="0.35"/>
    <row r="206" x14ac:dyDescent="0.35"/>
    <row r="207" x14ac:dyDescent="0.35"/>
    <row r="208" x14ac:dyDescent="0.35"/>
    <row r="209" x14ac:dyDescent="0.35"/>
    <row r="210" x14ac:dyDescent="0.35"/>
    <row r="211" x14ac:dyDescent="0.35"/>
    <row r="212" x14ac:dyDescent="0.35"/>
    <row r="213" x14ac:dyDescent="0.35"/>
    <row r="214" x14ac:dyDescent="0.35"/>
    <row r="215" x14ac:dyDescent="0.35"/>
    <row r="216" x14ac:dyDescent="0.35"/>
    <row r="217" x14ac:dyDescent="0.35"/>
    <row r="218" x14ac:dyDescent="0.35"/>
    <row r="219" x14ac:dyDescent="0.35"/>
    <row r="220" x14ac:dyDescent="0.35"/>
    <row r="221" x14ac:dyDescent="0.35"/>
    <row r="222" x14ac:dyDescent="0.35"/>
    <row r="223" x14ac:dyDescent="0.35"/>
    <row r="224" x14ac:dyDescent="0.35"/>
    <row r="225" x14ac:dyDescent="0.35"/>
    <row r="226" x14ac:dyDescent="0.35"/>
    <row r="227" x14ac:dyDescent="0.35"/>
    <row r="228" x14ac:dyDescent="0.35"/>
    <row r="229" x14ac:dyDescent="0.35"/>
    <row r="230" x14ac:dyDescent="0.35"/>
    <row r="231" x14ac:dyDescent="0.35"/>
    <row r="232" x14ac:dyDescent="0.35"/>
    <row r="233" x14ac:dyDescent="0.35"/>
    <row r="234" x14ac:dyDescent="0.35"/>
    <row r="235" x14ac:dyDescent="0.35"/>
    <row r="236" x14ac:dyDescent="0.35"/>
    <row r="237" x14ac:dyDescent="0.35"/>
    <row r="238" x14ac:dyDescent="0.35"/>
    <row r="239" x14ac:dyDescent="0.35"/>
    <row r="240" x14ac:dyDescent="0.35"/>
    <row r="241" x14ac:dyDescent="0.35"/>
    <row r="242" x14ac:dyDescent="0.35"/>
    <row r="243" x14ac:dyDescent="0.35"/>
    <row r="244" x14ac:dyDescent="0.35"/>
    <row r="245" x14ac:dyDescent="0.35"/>
    <row r="246" x14ac:dyDescent="0.35"/>
    <row r="247" x14ac:dyDescent="0.35"/>
    <row r="248" x14ac:dyDescent="0.35"/>
    <row r="249" x14ac:dyDescent="0.35"/>
    <row r="250" x14ac:dyDescent="0.35"/>
    <row r="251" x14ac:dyDescent="0.35"/>
    <row r="252" x14ac:dyDescent="0.35"/>
    <row r="253" x14ac:dyDescent="0.35"/>
    <row r="254" x14ac:dyDescent="0.35"/>
    <row r="255" x14ac:dyDescent="0.35"/>
    <row r="256" x14ac:dyDescent="0.35"/>
    <row r="257" x14ac:dyDescent="0.35"/>
    <row r="258" x14ac:dyDescent="0.35"/>
    <row r="259" x14ac:dyDescent="0.35"/>
    <row r="260" x14ac:dyDescent="0.35"/>
    <row r="261" x14ac:dyDescent="0.35"/>
    <row r="262" x14ac:dyDescent="0.35"/>
    <row r="263" x14ac:dyDescent="0.35"/>
    <row r="264" x14ac:dyDescent="0.35"/>
    <row r="265" x14ac:dyDescent="0.35"/>
    <row r="266" x14ac:dyDescent="0.35"/>
    <row r="267" x14ac:dyDescent="0.35"/>
    <row r="268" x14ac:dyDescent="0.35"/>
    <row r="269" x14ac:dyDescent="0.35"/>
    <row r="270" x14ac:dyDescent="0.35"/>
    <row r="271" x14ac:dyDescent="0.35"/>
    <row r="272" x14ac:dyDescent="0.35"/>
    <row r="273" x14ac:dyDescent="0.35"/>
    <row r="274" x14ac:dyDescent="0.35"/>
    <row r="275" x14ac:dyDescent="0.35"/>
    <row r="276" x14ac:dyDescent="0.35"/>
    <row r="277" x14ac:dyDescent="0.35"/>
    <row r="278" x14ac:dyDescent="0.35"/>
    <row r="279" x14ac:dyDescent="0.35"/>
    <row r="280" x14ac:dyDescent="0.35"/>
    <row r="281" x14ac:dyDescent="0.35"/>
    <row r="282" x14ac:dyDescent="0.35"/>
    <row r="283" x14ac:dyDescent="0.35"/>
    <row r="284" x14ac:dyDescent="0.35"/>
    <row r="285" x14ac:dyDescent="0.35"/>
    <row r="286" x14ac:dyDescent="0.35"/>
    <row r="287" x14ac:dyDescent="0.35"/>
    <row r="288" x14ac:dyDescent="0.35"/>
    <row r="289" x14ac:dyDescent="0.35"/>
    <row r="290" x14ac:dyDescent="0.35"/>
    <row r="291" x14ac:dyDescent="0.35"/>
    <row r="292" x14ac:dyDescent="0.35"/>
    <row r="293" x14ac:dyDescent="0.35"/>
    <row r="294" x14ac:dyDescent="0.35"/>
    <row r="295" x14ac:dyDescent="0.35"/>
    <row r="296" x14ac:dyDescent="0.35"/>
    <row r="297" x14ac:dyDescent="0.35"/>
    <row r="298" x14ac:dyDescent="0.35"/>
    <row r="299" x14ac:dyDescent="0.35"/>
    <row r="300" x14ac:dyDescent="0.35"/>
    <row r="301" x14ac:dyDescent="0.35"/>
    <row r="302" x14ac:dyDescent="0.35"/>
    <row r="303" x14ac:dyDescent="0.35"/>
    <row r="304" x14ac:dyDescent="0.35"/>
    <row r="305" x14ac:dyDescent="0.35"/>
    <row r="306" x14ac:dyDescent="0.35"/>
    <row r="307" x14ac:dyDescent="0.35"/>
    <row r="308" x14ac:dyDescent="0.35"/>
    <row r="309" x14ac:dyDescent="0.35"/>
    <row r="310" x14ac:dyDescent="0.35"/>
    <row r="311" x14ac:dyDescent="0.35"/>
    <row r="312" x14ac:dyDescent="0.35"/>
    <row r="313" x14ac:dyDescent="0.35"/>
    <row r="314" x14ac:dyDescent="0.35"/>
    <row r="315" x14ac:dyDescent="0.35"/>
    <row r="316" x14ac:dyDescent="0.35"/>
    <row r="317" x14ac:dyDescent="0.35"/>
    <row r="318" x14ac:dyDescent="0.35"/>
    <row r="319" x14ac:dyDescent="0.35"/>
    <row r="320" x14ac:dyDescent="0.35"/>
    <row r="321" x14ac:dyDescent="0.35"/>
    <row r="322" x14ac:dyDescent="0.35"/>
    <row r="323" x14ac:dyDescent="0.35"/>
    <row r="324" x14ac:dyDescent="0.35"/>
    <row r="325" x14ac:dyDescent="0.35"/>
    <row r="326" x14ac:dyDescent="0.35"/>
    <row r="327" x14ac:dyDescent="0.35"/>
    <row r="328" x14ac:dyDescent="0.35"/>
    <row r="329" x14ac:dyDescent="0.35"/>
    <row r="330" x14ac:dyDescent="0.35"/>
    <row r="331" x14ac:dyDescent="0.35"/>
    <row r="332" x14ac:dyDescent="0.35"/>
    <row r="333" x14ac:dyDescent="0.35"/>
    <row r="334" x14ac:dyDescent="0.35"/>
    <row r="335" x14ac:dyDescent="0.35"/>
    <row r="336" x14ac:dyDescent="0.35"/>
    <row r="337" x14ac:dyDescent="0.35"/>
    <row r="338" x14ac:dyDescent="0.35"/>
    <row r="339" x14ac:dyDescent="0.35"/>
    <row r="340" x14ac:dyDescent="0.35"/>
    <row r="341" x14ac:dyDescent="0.35"/>
    <row r="342" x14ac:dyDescent="0.35"/>
    <row r="343" x14ac:dyDescent="0.35"/>
    <row r="344" x14ac:dyDescent="0.35"/>
    <row r="345" x14ac:dyDescent="0.35"/>
    <row r="346" x14ac:dyDescent="0.35"/>
    <row r="347" x14ac:dyDescent="0.35"/>
    <row r="348" x14ac:dyDescent="0.35"/>
    <row r="349" x14ac:dyDescent="0.35"/>
    <row r="350" x14ac:dyDescent="0.35"/>
    <row r="351" x14ac:dyDescent="0.35"/>
    <row r="352" x14ac:dyDescent="0.35"/>
    <row r="353" x14ac:dyDescent="0.35"/>
    <row r="354" x14ac:dyDescent="0.35"/>
    <row r="355" x14ac:dyDescent="0.35"/>
    <row r="356" x14ac:dyDescent="0.35"/>
    <row r="357" x14ac:dyDescent="0.35"/>
    <row r="358" x14ac:dyDescent="0.35"/>
    <row r="359" x14ac:dyDescent="0.35"/>
    <row r="360" x14ac:dyDescent="0.35"/>
    <row r="361" x14ac:dyDescent="0.35"/>
    <row r="362" x14ac:dyDescent="0.35"/>
    <row r="363" x14ac:dyDescent="0.35"/>
    <row r="364" x14ac:dyDescent="0.35"/>
    <row r="365" x14ac:dyDescent="0.35"/>
    <row r="366" x14ac:dyDescent="0.35"/>
    <row r="367" x14ac:dyDescent="0.35"/>
    <row r="368" x14ac:dyDescent="0.35"/>
    <row r="369" x14ac:dyDescent="0.35"/>
    <row r="370" x14ac:dyDescent="0.35"/>
    <row r="371" x14ac:dyDescent="0.35"/>
    <row r="372" x14ac:dyDescent="0.35"/>
    <row r="373" x14ac:dyDescent="0.35"/>
    <row r="374" x14ac:dyDescent="0.35"/>
    <row r="375" x14ac:dyDescent="0.35"/>
    <row r="376" x14ac:dyDescent="0.35"/>
    <row r="377" x14ac:dyDescent="0.35"/>
    <row r="378" x14ac:dyDescent="0.35"/>
    <row r="379" x14ac:dyDescent="0.35"/>
    <row r="380" x14ac:dyDescent="0.35"/>
    <row r="381" x14ac:dyDescent="0.35"/>
    <row r="382" x14ac:dyDescent="0.35"/>
    <row r="383" x14ac:dyDescent="0.35"/>
    <row r="384" x14ac:dyDescent="0.35"/>
    <row r="385" x14ac:dyDescent="0.35"/>
    <row r="386" x14ac:dyDescent="0.35"/>
    <row r="387" x14ac:dyDescent="0.35"/>
    <row r="388" x14ac:dyDescent="0.35"/>
    <row r="389" x14ac:dyDescent="0.35"/>
    <row r="390" x14ac:dyDescent="0.35"/>
    <row r="391" x14ac:dyDescent="0.35"/>
    <row r="392" x14ac:dyDescent="0.35"/>
    <row r="393" x14ac:dyDescent="0.35"/>
    <row r="394" x14ac:dyDescent="0.35"/>
    <row r="395" x14ac:dyDescent="0.35"/>
    <row r="396" x14ac:dyDescent="0.35"/>
    <row r="397" x14ac:dyDescent="0.35"/>
    <row r="398" x14ac:dyDescent="0.35"/>
    <row r="399" x14ac:dyDescent="0.35"/>
    <row r="400" x14ac:dyDescent="0.35"/>
    <row r="401" x14ac:dyDescent="0.35"/>
    <row r="402" x14ac:dyDescent="0.35"/>
    <row r="403" x14ac:dyDescent="0.35"/>
    <row r="404" x14ac:dyDescent="0.35"/>
    <row r="405" x14ac:dyDescent="0.35"/>
    <row r="406" x14ac:dyDescent="0.35"/>
    <row r="407" x14ac:dyDescent="0.35"/>
    <row r="408" x14ac:dyDescent="0.35"/>
    <row r="409" x14ac:dyDescent="0.35"/>
    <row r="410" x14ac:dyDescent="0.35"/>
    <row r="411" x14ac:dyDescent="0.35"/>
    <row r="412" x14ac:dyDescent="0.35"/>
    <row r="413" x14ac:dyDescent="0.35"/>
    <row r="414" x14ac:dyDescent="0.35"/>
    <row r="415" x14ac:dyDescent="0.35"/>
    <row r="416" x14ac:dyDescent="0.35"/>
    <row r="417" x14ac:dyDescent="0.35"/>
    <row r="418" x14ac:dyDescent="0.35"/>
    <row r="419" x14ac:dyDescent="0.35"/>
    <row r="420" x14ac:dyDescent="0.35"/>
    <row r="421" x14ac:dyDescent="0.35"/>
    <row r="422" x14ac:dyDescent="0.35"/>
    <row r="423" x14ac:dyDescent="0.35"/>
    <row r="424" x14ac:dyDescent="0.35"/>
    <row r="425" x14ac:dyDescent="0.35"/>
    <row r="426" x14ac:dyDescent="0.35"/>
    <row r="427" x14ac:dyDescent="0.35"/>
    <row r="428" x14ac:dyDescent="0.35"/>
    <row r="429" x14ac:dyDescent="0.35"/>
    <row r="430" x14ac:dyDescent="0.35"/>
    <row r="431" x14ac:dyDescent="0.35"/>
    <row r="432" x14ac:dyDescent="0.35"/>
    <row r="433" x14ac:dyDescent="0.35"/>
    <row r="434" x14ac:dyDescent="0.35"/>
    <row r="435" x14ac:dyDescent="0.35"/>
    <row r="436" x14ac:dyDescent="0.35"/>
    <row r="437" x14ac:dyDescent="0.35"/>
    <row r="438" x14ac:dyDescent="0.35"/>
    <row r="439" x14ac:dyDescent="0.35"/>
    <row r="440" x14ac:dyDescent="0.35"/>
    <row r="441" x14ac:dyDescent="0.35"/>
    <row r="442" x14ac:dyDescent="0.35"/>
    <row r="443" x14ac:dyDescent="0.35"/>
    <row r="444" x14ac:dyDescent="0.35"/>
    <row r="445" x14ac:dyDescent="0.35"/>
    <row r="446" x14ac:dyDescent="0.35"/>
    <row r="447" x14ac:dyDescent="0.35"/>
    <row r="448" x14ac:dyDescent="0.35"/>
    <row r="449" x14ac:dyDescent="0.35"/>
    <row r="450" x14ac:dyDescent="0.35"/>
    <row r="451" x14ac:dyDescent="0.35"/>
    <row r="452" x14ac:dyDescent="0.35"/>
    <row r="453" x14ac:dyDescent="0.35"/>
    <row r="454" x14ac:dyDescent="0.35"/>
    <row r="455" x14ac:dyDescent="0.35"/>
    <row r="456" x14ac:dyDescent="0.35"/>
    <row r="457" x14ac:dyDescent="0.35"/>
    <row r="458" x14ac:dyDescent="0.35"/>
    <row r="459" x14ac:dyDescent="0.35"/>
    <row r="460" x14ac:dyDescent="0.35"/>
    <row r="461" x14ac:dyDescent="0.35"/>
    <row r="462" x14ac:dyDescent="0.35"/>
    <row r="463" x14ac:dyDescent="0.35"/>
    <row r="464" x14ac:dyDescent="0.35"/>
    <row r="465" x14ac:dyDescent="0.35"/>
    <row r="466" x14ac:dyDescent="0.35"/>
    <row r="467" x14ac:dyDescent="0.35"/>
    <row r="468" x14ac:dyDescent="0.35"/>
    <row r="469" x14ac:dyDescent="0.35"/>
    <row r="470" x14ac:dyDescent="0.35"/>
    <row r="471" x14ac:dyDescent="0.35"/>
    <row r="472" x14ac:dyDescent="0.35"/>
    <row r="473" x14ac:dyDescent="0.35"/>
    <row r="474" x14ac:dyDescent="0.35"/>
    <row r="475" x14ac:dyDescent="0.35"/>
    <row r="476" x14ac:dyDescent="0.35"/>
    <row r="477" x14ac:dyDescent="0.35"/>
    <row r="478" x14ac:dyDescent="0.35"/>
    <row r="479" x14ac:dyDescent="0.35"/>
    <row r="480" x14ac:dyDescent="0.35"/>
    <row r="481" x14ac:dyDescent="0.35"/>
    <row r="482" x14ac:dyDescent="0.35"/>
    <row r="483" x14ac:dyDescent="0.35"/>
    <row r="484" x14ac:dyDescent="0.35"/>
    <row r="485" x14ac:dyDescent="0.35"/>
    <row r="486" x14ac:dyDescent="0.35"/>
    <row r="487" x14ac:dyDescent="0.35"/>
    <row r="488" x14ac:dyDescent="0.35"/>
    <row r="489" x14ac:dyDescent="0.35"/>
    <row r="490" x14ac:dyDescent="0.35"/>
    <row r="491" x14ac:dyDescent="0.35"/>
    <row r="492" x14ac:dyDescent="0.35"/>
    <row r="493" x14ac:dyDescent="0.35"/>
    <row r="494" x14ac:dyDescent="0.35"/>
    <row r="495" x14ac:dyDescent="0.35"/>
    <row r="496" x14ac:dyDescent="0.35"/>
    <row r="497" x14ac:dyDescent="0.35"/>
    <row r="498" x14ac:dyDescent="0.35"/>
    <row r="499" x14ac:dyDescent="0.35"/>
    <row r="500" x14ac:dyDescent="0.35"/>
    <row r="501" x14ac:dyDescent="0.35"/>
    <row r="502" x14ac:dyDescent="0.35"/>
    <row r="503" x14ac:dyDescent="0.35"/>
    <row r="504" x14ac:dyDescent="0.35"/>
    <row r="505" x14ac:dyDescent="0.35"/>
    <row r="506" x14ac:dyDescent="0.35"/>
    <row r="507" x14ac:dyDescent="0.35"/>
    <row r="508" x14ac:dyDescent="0.35"/>
    <row r="509" x14ac:dyDescent="0.35"/>
    <row r="510" x14ac:dyDescent="0.35"/>
    <row r="511" x14ac:dyDescent="0.35"/>
    <row r="512" x14ac:dyDescent="0.35"/>
    <row r="513" x14ac:dyDescent="0.35"/>
    <row r="514" x14ac:dyDescent="0.35"/>
    <row r="515" x14ac:dyDescent="0.35"/>
    <row r="516" x14ac:dyDescent="0.35"/>
    <row r="517" x14ac:dyDescent="0.35"/>
    <row r="518" x14ac:dyDescent="0.35"/>
    <row r="519" x14ac:dyDescent="0.35"/>
    <row r="520" x14ac:dyDescent="0.35"/>
    <row r="521" x14ac:dyDescent="0.35"/>
    <row r="522" x14ac:dyDescent="0.35"/>
    <row r="523" x14ac:dyDescent="0.35"/>
    <row r="524" x14ac:dyDescent="0.35"/>
    <row r="525" x14ac:dyDescent="0.35"/>
    <row r="526" x14ac:dyDescent="0.35"/>
    <row r="527" x14ac:dyDescent="0.35"/>
    <row r="528" x14ac:dyDescent="0.35"/>
    <row r="529" x14ac:dyDescent="0.35"/>
    <row r="530" x14ac:dyDescent="0.35"/>
    <row r="531" x14ac:dyDescent="0.35"/>
    <row r="532" x14ac:dyDescent="0.35"/>
    <row r="533" x14ac:dyDescent="0.35"/>
    <row r="534" x14ac:dyDescent="0.35"/>
    <row r="535" x14ac:dyDescent="0.35"/>
    <row r="536" x14ac:dyDescent="0.35"/>
    <row r="537" x14ac:dyDescent="0.35"/>
    <row r="538" x14ac:dyDescent="0.35"/>
    <row r="539" x14ac:dyDescent="0.35"/>
    <row r="540" x14ac:dyDescent="0.35"/>
    <row r="541" x14ac:dyDescent="0.35"/>
    <row r="542" x14ac:dyDescent="0.35"/>
    <row r="543" x14ac:dyDescent="0.35"/>
    <row r="544" x14ac:dyDescent="0.35"/>
    <row r="545" x14ac:dyDescent="0.35"/>
    <row r="546" x14ac:dyDescent="0.35"/>
    <row r="547" x14ac:dyDescent="0.35"/>
    <row r="548" x14ac:dyDescent="0.35"/>
    <row r="549" x14ac:dyDescent="0.35"/>
    <row r="550" x14ac:dyDescent="0.35"/>
    <row r="551" x14ac:dyDescent="0.35"/>
    <row r="552" x14ac:dyDescent="0.35"/>
    <row r="553" x14ac:dyDescent="0.35"/>
    <row r="554" x14ac:dyDescent="0.35"/>
    <row r="555" x14ac:dyDescent="0.35"/>
    <row r="556" x14ac:dyDescent="0.35"/>
    <row r="557" x14ac:dyDescent="0.35"/>
    <row r="558" x14ac:dyDescent="0.35"/>
    <row r="559" x14ac:dyDescent="0.35"/>
    <row r="560" x14ac:dyDescent="0.35"/>
    <row r="561" x14ac:dyDescent="0.35"/>
    <row r="562" x14ac:dyDescent="0.35"/>
    <row r="563" x14ac:dyDescent="0.35"/>
    <row r="564" x14ac:dyDescent="0.35"/>
    <row r="565" x14ac:dyDescent="0.35"/>
    <row r="566" x14ac:dyDescent="0.35"/>
    <row r="567" x14ac:dyDescent="0.35"/>
    <row r="568" x14ac:dyDescent="0.35"/>
    <row r="569" x14ac:dyDescent="0.35"/>
    <row r="570" x14ac:dyDescent="0.35"/>
    <row r="571" x14ac:dyDescent="0.35"/>
    <row r="572" x14ac:dyDescent="0.35"/>
    <row r="573" x14ac:dyDescent="0.35"/>
    <row r="574" x14ac:dyDescent="0.35"/>
    <row r="575" x14ac:dyDescent="0.35"/>
    <row r="576" x14ac:dyDescent="0.35"/>
    <row r="577" x14ac:dyDescent="0.35"/>
    <row r="578" x14ac:dyDescent="0.35"/>
    <row r="579" x14ac:dyDescent="0.35"/>
    <row r="580" x14ac:dyDescent="0.35"/>
    <row r="581" x14ac:dyDescent="0.35"/>
    <row r="582" x14ac:dyDescent="0.35"/>
    <row r="583" x14ac:dyDescent="0.35"/>
    <row r="584" x14ac:dyDescent="0.35"/>
    <row r="585" x14ac:dyDescent="0.35"/>
    <row r="586" x14ac:dyDescent="0.35"/>
    <row r="587" x14ac:dyDescent="0.35"/>
    <row r="588" x14ac:dyDescent="0.35"/>
    <row r="589" x14ac:dyDescent="0.35"/>
    <row r="590" x14ac:dyDescent="0.35"/>
    <row r="591" x14ac:dyDescent="0.35"/>
    <row r="592" x14ac:dyDescent="0.35"/>
    <row r="593" x14ac:dyDescent="0.35"/>
    <row r="594" x14ac:dyDescent="0.35"/>
    <row r="595" x14ac:dyDescent="0.35"/>
    <row r="596" x14ac:dyDescent="0.35"/>
    <row r="597" x14ac:dyDescent="0.35"/>
    <row r="598" x14ac:dyDescent="0.35"/>
    <row r="599" x14ac:dyDescent="0.35"/>
    <row r="600" x14ac:dyDescent="0.35"/>
    <row r="601" x14ac:dyDescent="0.35"/>
    <row r="602" x14ac:dyDescent="0.35"/>
    <row r="603" x14ac:dyDescent="0.35"/>
    <row r="604" x14ac:dyDescent="0.35"/>
    <row r="605" x14ac:dyDescent="0.35"/>
    <row r="606" x14ac:dyDescent="0.35"/>
    <row r="607" x14ac:dyDescent="0.35"/>
    <row r="608" x14ac:dyDescent="0.35"/>
    <row r="609" x14ac:dyDescent="0.35"/>
    <row r="610" x14ac:dyDescent="0.35"/>
    <row r="611" x14ac:dyDescent="0.35"/>
    <row r="612" x14ac:dyDescent="0.35"/>
    <row r="613" x14ac:dyDescent="0.35"/>
    <row r="614" x14ac:dyDescent="0.35"/>
    <row r="615" x14ac:dyDescent="0.35"/>
    <row r="616" x14ac:dyDescent="0.35"/>
    <row r="617" x14ac:dyDescent="0.35"/>
    <row r="618" x14ac:dyDescent="0.35"/>
    <row r="619" x14ac:dyDescent="0.35"/>
    <row r="620" x14ac:dyDescent="0.35"/>
    <row r="621" x14ac:dyDescent="0.35"/>
    <row r="622" x14ac:dyDescent="0.35"/>
    <row r="623" x14ac:dyDescent="0.35"/>
    <row r="624" x14ac:dyDescent="0.35"/>
    <row r="625" x14ac:dyDescent="0.35"/>
    <row r="626" x14ac:dyDescent="0.35"/>
    <row r="627" x14ac:dyDescent="0.35"/>
    <row r="628" x14ac:dyDescent="0.35"/>
    <row r="629" x14ac:dyDescent="0.35"/>
    <row r="630" x14ac:dyDescent="0.35"/>
    <row r="631" x14ac:dyDescent="0.35"/>
    <row r="632" x14ac:dyDescent="0.35"/>
    <row r="633" x14ac:dyDescent="0.35"/>
    <row r="634" x14ac:dyDescent="0.35"/>
    <row r="635" x14ac:dyDescent="0.35"/>
    <row r="636" x14ac:dyDescent="0.35"/>
    <row r="637" x14ac:dyDescent="0.35"/>
    <row r="638" x14ac:dyDescent="0.35"/>
    <row r="639" x14ac:dyDescent="0.35"/>
    <row r="640" x14ac:dyDescent="0.35"/>
    <row r="641" x14ac:dyDescent="0.35"/>
    <row r="642" x14ac:dyDescent="0.35"/>
    <row r="643" x14ac:dyDescent="0.35"/>
    <row r="644" x14ac:dyDescent="0.35"/>
    <row r="645" x14ac:dyDescent="0.35"/>
    <row r="646" x14ac:dyDescent="0.35"/>
    <row r="647" x14ac:dyDescent="0.35"/>
    <row r="648" x14ac:dyDescent="0.35"/>
    <row r="649" x14ac:dyDescent="0.35"/>
    <row r="650" x14ac:dyDescent="0.35"/>
    <row r="651" x14ac:dyDescent="0.35"/>
    <row r="652" x14ac:dyDescent="0.35"/>
    <row r="653" x14ac:dyDescent="0.35"/>
    <row r="654" x14ac:dyDescent="0.35"/>
    <row r="655" x14ac:dyDescent="0.35"/>
    <row r="656" x14ac:dyDescent="0.35"/>
    <row r="657" x14ac:dyDescent="0.35"/>
    <row r="658" x14ac:dyDescent="0.35"/>
    <row r="659" x14ac:dyDescent="0.35"/>
    <row r="660" x14ac:dyDescent="0.35"/>
    <row r="661" x14ac:dyDescent="0.35"/>
    <row r="662" x14ac:dyDescent="0.35"/>
    <row r="663" x14ac:dyDescent="0.35"/>
    <row r="664" x14ac:dyDescent="0.35"/>
    <row r="665" x14ac:dyDescent="0.35"/>
    <row r="666" x14ac:dyDescent="0.35"/>
    <row r="667" x14ac:dyDescent="0.35"/>
    <row r="668" x14ac:dyDescent="0.35"/>
    <row r="669" x14ac:dyDescent="0.35"/>
    <row r="670" x14ac:dyDescent="0.35"/>
    <row r="671" x14ac:dyDescent="0.35"/>
    <row r="672" x14ac:dyDescent="0.35"/>
    <row r="673" x14ac:dyDescent="0.35"/>
    <row r="674" x14ac:dyDescent="0.35"/>
    <row r="675" x14ac:dyDescent="0.35"/>
    <row r="676" x14ac:dyDescent="0.35"/>
    <row r="677" x14ac:dyDescent="0.35"/>
    <row r="678" x14ac:dyDescent="0.35"/>
    <row r="679" x14ac:dyDescent="0.35"/>
    <row r="680" x14ac:dyDescent="0.35"/>
    <row r="681" x14ac:dyDescent="0.35"/>
    <row r="682" x14ac:dyDescent="0.35"/>
    <row r="683" x14ac:dyDescent="0.35"/>
    <row r="684" x14ac:dyDescent="0.35"/>
    <row r="685" x14ac:dyDescent="0.35"/>
    <row r="686" x14ac:dyDescent="0.35"/>
    <row r="687" x14ac:dyDescent="0.35"/>
    <row r="688" x14ac:dyDescent="0.35"/>
    <row r="689" x14ac:dyDescent="0.35"/>
    <row r="690" x14ac:dyDescent="0.35"/>
    <row r="691" x14ac:dyDescent="0.35"/>
    <row r="692" x14ac:dyDescent="0.35"/>
    <row r="693" x14ac:dyDescent="0.35"/>
    <row r="694" x14ac:dyDescent="0.35"/>
    <row r="695" x14ac:dyDescent="0.35"/>
    <row r="696" x14ac:dyDescent="0.35"/>
    <row r="697" x14ac:dyDescent="0.35"/>
    <row r="698" x14ac:dyDescent="0.35"/>
    <row r="699" x14ac:dyDescent="0.35"/>
    <row r="700" x14ac:dyDescent="0.35"/>
    <row r="701" x14ac:dyDescent="0.35"/>
    <row r="702" x14ac:dyDescent="0.35"/>
    <row r="703" x14ac:dyDescent="0.35"/>
    <row r="704" x14ac:dyDescent="0.35"/>
    <row r="705" x14ac:dyDescent="0.35"/>
    <row r="706" x14ac:dyDescent="0.35"/>
    <row r="707" x14ac:dyDescent="0.35"/>
    <row r="708" x14ac:dyDescent="0.35"/>
    <row r="709" x14ac:dyDescent="0.35"/>
    <row r="710" x14ac:dyDescent="0.35"/>
    <row r="711" x14ac:dyDescent="0.35"/>
    <row r="712" x14ac:dyDescent="0.35"/>
    <row r="713" x14ac:dyDescent="0.35"/>
    <row r="714" x14ac:dyDescent="0.35"/>
    <row r="715" x14ac:dyDescent="0.35"/>
    <row r="716" x14ac:dyDescent="0.35"/>
    <row r="717" x14ac:dyDescent="0.35"/>
    <row r="718" x14ac:dyDescent="0.35"/>
    <row r="719" x14ac:dyDescent="0.35"/>
    <row r="720" x14ac:dyDescent="0.35"/>
    <row r="721" x14ac:dyDescent="0.35"/>
    <row r="722" x14ac:dyDescent="0.35"/>
    <row r="723" x14ac:dyDescent="0.35"/>
    <row r="724" x14ac:dyDescent="0.35"/>
    <row r="725" x14ac:dyDescent="0.35"/>
    <row r="726" x14ac:dyDescent="0.35"/>
    <row r="727" x14ac:dyDescent="0.35"/>
    <row r="728" x14ac:dyDescent="0.35"/>
    <row r="729" x14ac:dyDescent="0.35"/>
    <row r="730" x14ac:dyDescent="0.35"/>
    <row r="731" x14ac:dyDescent="0.35"/>
    <row r="732" x14ac:dyDescent="0.35"/>
    <row r="733" x14ac:dyDescent="0.35"/>
    <row r="734" x14ac:dyDescent="0.35"/>
    <row r="735" x14ac:dyDescent="0.35"/>
    <row r="736" x14ac:dyDescent="0.35"/>
    <row r="737" x14ac:dyDescent="0.35"/>
    <row r="738" x14ac:dyDescent="0.35"/>
    <row r="739" x14ac:dyDescent="0.35"/>
    <row r="740" x14ac:dyDescent="0.35"/>
    <row r="741" x14ac:dyDescent="0.35"/>
    <row r="742" x14ac:dyDescent="0.35"/>
    <row r="743" x14ac:dyDescent="0.35"/>
    <row r="744" x14ac:dyDescent="0.35"/>
    <row r="745" x14ac:dyDescent="0.35"/>
    <row r="746" x14ac:dyDescent="0.35"/>
    <row r="747" x14ac:dyDescent="0.35"/>
    <row r="748" x14ac:dyDescent="0.35"/>
    <row r="749" x14ac:dyDescent="0.35"/>
    <row r="750" x14ac:dyDescent="0.35"/>
    <row r="751" x14ac:dyDescent="0.35"/>
    <row r="752" x14ac:dyDescent="0.35"/>
    <row r="753" x14ac:dyDescent="0.35"/>
    <row r="754" x14ac:dyDescent="0.35"/>
    <row r="755" x14ac:dyDescent="0.35"/>
    <row r="756" x14ac:dyDescent="0.35"/>
    <row r="757" x14ac:dyDescent="0.35"/>
    <row r="758" x14ac:dyDescent="0.35"/>
    <row r="759" x14ac:dyDescent="0.35"/>
    <row r="760" x14ac:dyDescent="0.35"/>
    <row r="761" x14ac:dyDescent="0.35"/>
    <row r="762" x14ac:dyDescent="0.35"/>
    <row r="763" x14ac:dyDescent="0.35"/>
    <row r="764" x14ac:dyDescent="0.35"/>
    <row r="765" x14ac:dyDescent="0.35"/>
    <row r="766" x14ac:dyDescent="0.35"/>
    <row r="767" x14ac:dyDescent="0.35"/>
    <row r="768" x14ac:dyDescent="0.35"/>
    <row r="769" x14ac:dyDescent="0.35"/>
    <row r="770" x14ac:dyDescent="0.35"/>
    <row r="771" x14ac:dyDescent="0.35"/>
    <row r="772" x14ac:dyDescent="0.35"/>
    <row r="773" x14ac:dyDescent="0.35"/>
    <row r="774" x14ac:dyDescent="0.35"/>
    <row r="775" x14ac:dyDescent="0.35"/>
    <row r="776" x14ac:dyDescent="0.35"/>
    <row r="777" x14ac:dyDescent="0.35"/>
    <row r="778" x14ac:dyDescent="0.35"/>
    <row r="779" x14ac:dyDescent="0.35"/>
    <row r="780" x14ac:dyDescent="0.35"/>
    <row r="781" x14ac:dyDescent="0.35"/>
    <row r="782" x14ac:dyDescent="0.35"/>
    <row r="783" x14ac:dyDescent="0.35"/>
    <row r="784" x14ac:dyDescent="0.35"/>
    <row r="785" x14ac:dyDescent="0.35"/>
    <row r="786" x14ac:dyDescent="0.35"/>
    <row r="787" x14ac:dyDescent="0.35"/>
    <row r="788" x14ac:dyDescent="0.35"/>
    <row r="789" x14ac:dyDescent="0.35"/>
    <row r="790" x14ac:dyDescent="0.35"/>
    <row r="791" x14ac:dyDescent="0.35"/>
    <row r="792" x14ac:dyDescent="0.35"/>
    <row r="793" x14ac:dyDescent="0.35"/>
    <row r="794" x14ac:dyDescent="0.35"/>
    <row r="795" x14ac:dyDescent="0.35"/>
    <row r="796" x14ac:dyDescent="0.35"/>
    <row r="797" x14ac:dyDescent="0.35"/>
    <row r="798" x14ac:dyDescent="0.35"/>
    <row r="799" x14ac:dyDescent="0.35"/>
    <row r="800" x14ac:dyDescent="0.35"/>
    <row r="801" x14ac:dyDescent="0.35"/>
    <row r="802" x14ac:dyDescent="0.35"/>
    <row r="803" x14ac:dyDescent="0.35"/>
    <row r="804" x14ac:dyDescent="0.35"/>
    <row r="805" x14ac:dyDescent="0.35"/>
    <row r="806" x14ac:dyDescent="0.35"/>
    <row r="807" x14ac:dyDescent="0.35"/>
    <row r="808" x14ac:dyDescent="0.35"/>
    <row r="809" x14ac:dyDescent="0.35"/>
    <row r="810" x14ac:dyDescent="0.35"/>
    <row r="811" x14ac:dyDescent="0.35"/>
    <row r="812" x14ac:dyDescent="0.35"/>
    <row r="813" x14ac:dyDescent="0.35"/>
    <row r="814" x14ac:dyDescent="0.35"/>
    <row r="815" x14ac:dyDescent="0.35"/>
    <row r="816" x14ac:dyDescent="0.35"/>
    <row r="817" x14ac:dyDescent="0.35"/>
    <row r="818" x14ac:dyDescent="0.35"/>
    <row r="819" x14ac:dyDescent="0.35"/>
    <row r="820" x14ac:dyDescent="0.35"/>
    <row r="821" x14ac:dyDescent="0.35"/>
    <row r="822" x14ac:dyDescent="0.35"/>
    <row r="823" x14ac:dyDescent="0.35"/>
    <row r="824" x14ac:dyDescent="0.35"/>
    <row r="825" x14ac:dyDescent="0.35"/>
    <row r="826" x14ac:dyDescent="0.35"/>
    <row r="827" x14ac:dyDescent="0.35"/>
    <row r="828" x14ac:dyDescent="0.35"/>
    <row r="829" x14ac:dyDescent="0.35"/>
    <row r="830" x14ac:dyDescent="0.35"/>
    <row r="831" x14ac:dyDescent="0.35"/>
    <row r="832" x14ac:dyDescent="0.35"/>
    <row r="833" x14ac:dyDescent="0.35"/>
    <row r="834" x14ac:dyDescent="0.35"/>
    <row r="835" x14ac:dyDescent="0.35"/>
    <row r="836" x14ac:dyDescent="0.35"/>
    <row r="837" x14ac:dyDescent="0.35"/>
    <row r="838" x14ac:dyDescent="0.35"/>
    <row r="839" x14ac:dyDescent="0.35"/>
    <row r="840" x14ac:dyDescent="0.35"/>
    <row r="841" x14ac:dyDescent="0.35"/>
    <row r="842" x14ac:dyDescent="0.35"/>
    <row r="843" x14ac:dyDescent="0.35"/>
    <row r="844" x14ac:dyDescent="0.35"/>
    <row r="845" x14ac:dyDescent="0.35"/>
    <row r="846" x14ac:dyDescent="0.35"/>
    <row r="847" x14ac:dyDescent="0.35"/>
    <row r="848" x14ac:dyDescent="0.35"/>
    <row r="849" x14ac:dyDescent="0.35"/>
    <row r="850" x14ac:dyDescent="0.35"/>
    <row r="851" x14ac:dyDescent="0.35"/>
    <row r="852" x14ac:dyDescent="0.35"/>
    <row r="853" x14ac:dyDescent="0.35"/>
    <row r="854" x14ac:dyDescent="0.35"/>
    <row r="855" x14ac:dyDescent="0.35"/>
    <row r="856" x14ac:dyDescent="0.35"/>
    <row r="857" x14ac:dyDescent="0.35"/>
    <row r="858" x14ac:dyDescent="0.35"/>
    <row r="859" x14ac:dyDescent="0.35"/>
    <row r="860" x14ac:dyDescent="0.35"/>
    <row r="861" x14ac:dyDescent="0.35"/>
    <row r="862" x14ac:dyDescent="0.35"/>
    <row r="863" x14ac:dyDescent="0.35"/>
    <row r="864" x14ac:dyDescent="0.35"/>
    <row r="865" x14ac:dyDescent="0.35"/>
    <row r="866" x14ac:dyDescent="0.35"/>
    <row r="867" x14ac:dyDescent="0.35"/>
    <row r="868" x14ac:dyDescent="0.35"/>
    <row r="869" x14ac:dyDescent="0.35"/>
    <row r="870" x14ac:dyDescent="0.35"/>
    <row r="871" x14ac:dyDescent="0.35"/>
    <row r="872" x14ac:dyDescent="0.35"/>
    <row r="873" x14ac:dyDescent="0.35"/>
    <row r="874" x14ac:dyDescent="0.35"/>
    <row r="875" x14ac:dyDescent="0.35"/>
    <row r="876" x14ac:dyDescent="0.35"/>
    <row r="877" x14ac:dyDescent="0.35"/>
    <row r="878" x14ac:dyDescent="0.35"/>
    <row r="879" x14ac:dyDescent="0.35"/>
    <row r="880" x14ac:dyDescent="0.35"/>
    <row r="881" x14ac:dyDescent="0.35"/>
    <row r="882" x14ac:dyDescent="0.35"/>
    <row r="883" x14ac:dyDescent="0.35"/>
    <row r="884" x14ac:dyDescent="0.35"/>
    <row r="885" x14ac:dyDescent="0.35"/>
    <row r="886" x14ac:dyDescent="0.35"/>
    <row r="887" x14ac:dyDescent="0.35"/>
    <row r="888" x14ac:dyDescent="0.35"/>
    <row r="889" x14ac:dyDescent="0.35"/>
    <row r="890" x14ac:dyDescent="0.35"/>
    <row r="891" x14ac:dyDescent="0.35"/>
    <row r="892" x14ac:dyDescent="0.35"/>
    <row r="893" x14ac:dyDescent="0.35"/>
    <row r="894" x14ac:dyDescent="0.35"/>
    <row r="895" x14ac:dyDescent="0.35"/>
    <row r="896" x14ac:dyDescent="0.35"/>
    <row r="897" x14ac:dyDescent="0.35"/>
    <row r="898" x14ac:dyDescent="0.35"/>
    <row r="899" x14ac:dyDescent="0.35"/>
    <row r="900" x14ac:dyDescent="0.35"/>
    <row r="901" x14ac:dyDescent="0.35"/>
    <row r="902" x14ac:dyDescent="0.35"/>
    <row r="903" x14ac:dyDescent="0.35"/>
    <row r="904" x14ac:dyDescent="0.35"/>
    <row r="905" x14ac:dyDescent="0.35"/>
    <row r="906" x14ac:dyDescent="0.35"/>
    <row r="907" x14ac:dyDescent="0.35"/>
    <row r="908" x14ac:dyDescent="0.35"/>
    <row r="909" x14ac:dyDescent="0.35"/>
    <row r="910" x14ac:dyDescent="0.35"/>
    <row r="911" x14ac:dyDescent="0.35"/>
    <row r="912" x14ac:dyDescent="0.35"/>
    <row r="913" x14ac:dyDescent="0.35"/>
    <row r="914" x14ac:dyDescent="0.35"/>
    <row r="915" x14ac:dyDescent="0.35"/>
    <row r="916" x14ac:dyDescent="0.35"/>
    <row r="917" x14ac:dyDescent="0.35"/>
    <row r="918" x14ac:dyDescent="0.35"/>
    <row r="919" x14ac:dyDescent="0.35"/>
    <row r="920" x14ac:dyDescent="0.35"/>
    <row r="921" x14ac:dyDescent="0.35"/>
    <row r="922" x14ac:dyDescent="0.35"/>
    <row r="923" x14ac:dyDescent="0.35"/>
    <row r="924" x14ac:dyDescent="0.35"/>
    <row r="925" x14ac:dyDescent="0.35"/>
    <row r="926" x14ac:dyDescent="0.35"/>
    <row r="927" x14ac:dyDescent="0.35"/>
    <row r="928" x14ac:dyDescent="0.35"/>
    <row r="929" x14ac:dyDescent="0.35"/>
    <row r="930" x14ac:dyDescent="0.35"/>
    <row r="931" x14ac:dyDescent="0.35"/>
    <row r="932" x14ac:dyDescent="0.35"/>
    <row r="933" x14ac:dyDescent="0.35"/>
    <row r="934" x14ac:dyDescent="0.35"/>
    <row r="935" x14ac:dyDescent="0.35"/>
    <row r="936" x14ac:dyDescent="0.35"/>
    <row r="937" x14ac:dyDescent="0.35"/>
    <row r="938" x14ac:dyDescent="0.35"/>
    <row r="939" x14ac:dyDescent="0.35"/>
    <row r="940" x14ac:dyDescent="0.35"/>
    <row r="941" x14ac:dyDescent="0.35"/>
    <row r="942" x14ac:dyDescent="0.35"/>
    <row r="943" x14ac:dyDescent="0.35"/>
    <row r="944" x14ac:dyDescent="0.35"/>
    <row r="945" x14ac:dyDescent="0.35"/>
    <row r="946" x14ac:dyDescent="0.35"/>
    <row r="947" x14ac:dyDescent="0.35"/>
    <row r="948" x14ac:dyDescent="0.35"/>
    <row r="949" x14ac:dyDescent="0.35"/>
    <row r="950" x14ac:dyDescent="0.35"/>
    <row r="951" x14ac:dyDescent="0.35"/>
    <row r="952" x14ac:dyDescent="0.35"/>
    <row r="953" x14ac:dyDescent="0.35"/>
    <row r="954" x14ac:dyDescent="0.35"/>
    <row r="955" ht="14.5" hidden="1" customHeight="1" x14ac:dyDescent="0.35"/>
    <row r="956" ht="14.5" hidden="1" customHeight="1" x14ac:dyDescent="0.35"/>
    <row r="957" ht="14.5" hidden="1" customHeight="1" x14ac:dyDescent="0.35"/>
    <row r="958" ht="14.5" hidden="1" customHeight="1" x14ac:dyDescent="0.35"/>
    <row r="959" ht="14.5" hidden="1" customHeight="1" x14ac:dyDescent="0.35"/>
    <row r="960" ht="14.5" hidden="1" customHeight="1" x14ac:dyDescent="0.35"/>
    <row r="961" ht="14.5" hidden="1" customHeight="1" x14ac:dyDescent="0.35"/>
    <row r="962" ht="14.5" hidden="1" customHeight="1" x14ac:dyDescent="0.35"/>
    <row r="963" ht="14.5" hidden="1" customHeight="1" x14ac:dyDescent="0.35"/>
    <row r="964" ht="14.5" hidden="1" customHeight="1" x14ac:dyDescent="0.35"/>
    <row r="965" ht="14.5" hidden="1" customHeight="1" x14ac:dyDescent="0.35"/>
    <row r="966" ht="14.5" hidden="1" customHeight="1" x14ac:dyDescent="0.35"/>
    <row r="967" ht="14.5" hidden="1" customHeight="1" x14ac:dyDescent="0.35"/>
    <row r="968" ht="14.5" hidden="1" customHeight="1" x14ac:dyDescent="0.35"/>
    <row r="969" ht="14.5" hidden="1" customHeight="1" x14ac:dyDescent="0.35"/>
    <row r="970" ht="14.5" hidden="1" customHeight="1" x14ac:dyDescent="0.35"/>
    <row r="971" ht="14.5" hidden="1" customHeight="1" x14ac:dyDescent="0.35"/>
    <row r="972" ht="14.5" hidden="1" customHeight="1" x14ac:dyDescent="0.35"/>
    <row r="973" ht="14.5" hidden="1" customHeight="1" x14ac:dyDescent="0.35"/>
    <row r="974" ht="14.5" hidden="1" customHeight="1" x14ac:dyDescent="0.35"/>
    <row r="975" ht="14.5" hidden="1" customHeight="1" x14ac:dyDescent="0.35"/>
    <row r="976" ht="14.5" hidden="1" customHeight="1" x14ac:dyDescent="0.35"/>
    <row r="977" ht="14.5" hidden="1" customHeight="1" x14ac:dyDescent="0.35"/>
    <row r="978" ht="14.5" hidden="1" customHeight="1" x14ac:dyDescent="0.35"/>
    <row r="979" ht="14.5" hidden="1" customHeight="1" x14ac:dyDescent="0.35"/>
    <row r="980" ht="14.5" hidden="1" customHeight="1" x14ac:dyDescent="0.35"/>
    <row r="981" ht="14.5" hidden="1" customHeight="1" x14ac:dyDescent="0.35"/>
    <row r="982" ht="14.5" hidden="1" customHeight="1" x14ac:dyDescent="0.35"/>
    <row r="983" ht="14.5" hidden="1" customHeight="1" x14ac:dyDescent="0.35"/>
    <row r="984" ht="14.5" hidden="1" customHeight="1" x14ac:dyDescent="0.35"/>
    <row r="985" ht="14.5" hidden="1" customHeight="1" x14ac:dyDescent="0.35"/>
    <row r="986" ht="14.5" hidden="1" customHeight="1" x14ac:dyDescent="0.35"/>
    <row r="987" ht="14.5" hidden="1" customHeight="1" x14ac:dyDescent="0.35"/>
    <row r="988" ht="14.5" hidden="1" customHeight="1" x14ac:dyDescent="0.35"/>
    <row r="989" ht="14.5" hidden="1" customHeight="1" x14ac:dyDescent="0.35"/>
    <row r="990" ht="14.5" hidden="1" customHeight="1" x14ac:dyDescent="0.35"/>
    <row r="991" ht="14.5" hidden="1" customHeight="1" x14ac:dyDescent="0.35"/>
    <row r="992" ht="14.5" hidden="1" customHeight="1" x14ac:dyDescent="0.35"/>
    <row r="993" ht="14.5" hidden="1" customHeight="1" x14ac:dyDescent="0.35"/>
    <row r="994" ht="14.5" hidden="1" customHeight="1" x14ac:dyDescent="0.35"/>
    <row r="995" ht="14.5" hidden="1" customHeight="1" x14ac:dyDescent="0.35"/>
    <row r="996" ht="14.5" hidden="1" customHeight="1" x14ac:dyDescent="0.35"/>
    <row r="997" ht="14.5" hidden="1" customHeight="1" x14ac:dyDescent="0.35"/>
    <row r="998" ht="14.5" hidden="1" customHeight="1" x14ac:dyDescent="0.35"/>
    <row r="999" ht="14.5" hidden="1" customHeight="1" x14ac:dyDescent="0.35"/>
    <row r="1000" ht="14.5" hidden="1" customHeight="1" x14ac:dyDescent="0.35"/>
    <row r="1001" ht="14.5" hidden="1" customHeight="1" x14ac:dyDescent="0.35"/>
    <row r="1002" ht="14.5" hidden="1" customHeight="1" x14ac:dyDescent="0.35"/>
    <row r="1003" ht="14.5" hidden="1" customHeight="1" x14ac:dyDescent="0.35"/>
    <row r="1004" ht="14.5" hidden="1" customHeight="1" x14ac:dyDescent="0.35"/>
    <row r="1005" ht="14.5" hidden="1" customHeight="1" x14ac:dyDescent="0.35"/>
    <row r="1006" ht="14.5" hidden="1" customHeight="1" x14ac:dyDescent="0.35"/>
    <row r="1007" ht="14.5" hidden="1" customHeight="1" x14ac:dyDescent="0.35"/>
    <row r="1008" ht="14.5" hidden="1" customHeight="1" x14ac:dyDescent="0.35"/>
    <row r="1009" ht="14.5" hidden="1" customHeight="1" x14ac:dyDescent="0.35"/>
    <row r="1010" ht="14.5" hidden="1" customHeight="1" x14ac:dyDescent="0.35"/>
    <row r="1011" ht="14.5" hidden="1" customHeight="1" x14ac:dyDescent="0.35"/>
    <row r="1012" ht="14.5" hidden="1" customHeight="1" x14ac:dyDescent="0.35"/>
    <row r="1013" ht="14.5" hidden="1" customHeight="1" x14ac:dyDescent="0.35"/>
    <row r="1014" ht="14.5" hidden="1" customHeight="1" x14ac:dyDescent="0.35"/>
    <row r="1015" ht="14.5" hidden="1" customHeight="1" x14ac:dyDescent="0.35"/>
    <row r="1016" ht="14.5" hidden="1" customHeight="1" x14ac:dyDescent="0.35"/>
    <row r="1017" x14ac:dyDescent="0.35"/>
    <row r="1018" x14ac:dyDescent="0.35"/>
    <row r="1019" ht="14.5" hidden="1" customHeight="1" x14ac:dyDescent="0.35"/>
    <row r="1020" ht="14.5" hidden="1" customHeight="1" x14ac:dyDescent="0.35"/>
    <row r="1021" ht="14.5" hidden="1" customHeight="1" x14ac:dyDescent="0.35"/>
    <row r="1022" ht="14.5" hidden="1" customHeight="1" x14ac:dyDescent="0.35"/>
    <row r="1023" ht="14.5" hidden="1" customHeight="1" x14ac:dyDescent="0.35"/>
    <row r="1024" ht="14.5" hidden="1" customHeight="1" x14ac:dyDescent="0.35"/>
    <row r="1025" ht="14.5" hidden="1" customHeight="1" x14ac:dyDescent="0.35"/>
    <row r="1026" ht="14.5" hidden="1" customHeight="1" x14ac:dyDescent="0.35"/>
    <row r="1027" ht="14.5" hidden="1" customHeight="1" x14ac:dyDescent="0.35"/>
    <row r="1028" ht="14.5" hidden="1" customHeight="1" x14ac:dyDescent="0.35"/>
    <row r="1029" ht="14.5" hidden="1" customHeight="1" x14ac:dyDescent="0.35"/>
    <row r="1030" ht="14.5" hidden="1" customHeight="1" x14ac:dyDescent="0.35"/>
    <row r="1031" ht="14.5" hidden="1" customHeight="1" x14ac:dyDescent="0.35"/>
    <row r="1032" ht="14.5" hidden="1" customHeight="1" x14ac:dyDescent="0.35"/>
    <row r="1033" ht="14.5" hidden="1" customHeight="1" x14ac:dyDescent="0.35"/>
    <row r="1034" ht="14.5" hidden="1" customHeight="1" x14ac:dyDescent="0.35"/>
    <row r="1035" ht="14.5" hidden="1" customHeight="1" x14ac:dyDescent="0.35"/>
    <row r="1036" ht="14.5" hidden="1" customHeight="1" x14ac:dyDescent="0.35"/>
    <row r="1037" ht="14.5" hidden="1" customHeight="1" x14ac:dyDescent="0.35"/>
    <row r="1038" ht="14.5" hidden="1" customHeight="1" x14ac:dyDescent="0.35"/>
    <row r="1039" ht="14.5" hidden="1" customHeight="1" x14ac:dyDescent="0.35"/>
    <row r="1040" ht="14.5" hidden="1" customHeight="1" x14ac:dyDescent="0.35"/>
    <row r="1041" ht="14.5" hidden="1" customHeight="1" x14ac:dyDescent="0.35"/>
    <row r="1042" ht="14.5" hidden="1" customHeight="1" x14ac:dyDescent="0.35"/>
    <row r="1043" ht="14.5" hidden="1" customHeight="1" x14ac:dyDescent="0.35"/>
    <row r="1044" ht="14.5" hidden="1" customHeight="1" x14ac:dyDescent="0.35"/>
    <row r="1045" ht="14.5" hidden="1" customHeight="1" x14ac:dyDescent="0.35"/>
    <row r="1046" ht="14.5" hidden="1" customHeight="1" x14ac:dyDescent="0.35"/>
    <row r="1047" ht="14.5" hidden="1" customHeight="1" x14ac:dyDescent="0.35"/>
    <row r="1048" ht="14.5" hidden="1" customHeight="1" x14ac:dyDescent="0.35"/>
    <row r="1049" ht="14.5" hidden="1" customHeight="1" x14ac:dyDescent="0.35"/>
    <row r="1050" ht="14.5" hidden="1" customHeight="1" x14ac:dyDescent="0.35"/>
    <row r="1051" ht="14.5" hidden="1" customHeight="1" x14ac:dyDescent="0.35"/>
    <row r="1052" ht="14.5" hidden="1" customHeight="1" x14ac:dyDescent="0.35"/>
    <row r="1053" ht="14.5" hidden="1" customHeight="1" x14ac:dyDescent="0.35"/>
    <row r="1054" ht="14.5" hidden="1" customHeight="1" x14ac:dyDescent="0.35"/>
    <row r="1055" ht="14.5" hidden="1" customHeight="1" x14ac:dyDescent="0.35"/>
    <row r="1056" ht="14.5" hidden="1" customHeight="1" x14ac:dyDescent="0.35"/>
    <row r="1057" ht="14.5" hidden="1" customHeight="1" x14ac:dyDescent="0.35"/>
    <row r="1058" ht="14.5" hidden="1" customHeight="1" x14ac:dyDescent="0.35"/>
    <row r="1059" ht="14.5" hidden="1" customHeight="1" x14ac:dyDescent="0.35"/>
    <row r="1060" ht="14.5" hidden="1" customHeight="1" x14ac:dyDescent="0.35"/>
    <row r="1061" x14ac:dyDescent="0.35"/>
    <row r="1062" x14ac:dyDescent="0.35"/>
    <row r="1063" x14ac:dyDescent="0.35"/>
    <row r="1064" x14ac:dyDescent="0.35"/>
    <row r="1065" x14ac:dyDescent="0.35"/>
    <row r="1066" x14ac:dyDescent="0.35"/>
    <row r="1067" x14ac:dyDescent="0.35"/>
    <row r="1068" x14ac:dyDescent="0.35"/>
    <row r="1069" x14ac:dyDescent="0.35"/>
    <row r="1070" x14ac:dyDescent="0.35"/>
    <row r="1071" x14ac:dyDescent="0.35"/>
    <row r="1072" x14ac:dyDescent="0.35"/>
    <row r="1073" x14ac:dyDescent="0.35"/>
    <row r="1074" x14ac:dyDescent="0.35"/>
    <row r="1075" x14ac:dyDescent="0.35"/>
    <row r="1076" x14ac:dyDescent="0.35"/>
    <row r="1077" x14ac:dyDescent="0.35"/>
    <row r="1078" x14ac:dyDescent="0.35"/>
    <row r="1079" x14ac:dyDescent="0.35"/>
    <row r="1080" x14ac:dyDescent="0.35"/>
  </sheetData>
  <mergeCells count="10">
    <mergeCell ref="L4:O4"/>
    <mergeCell ref="Q4:R4"/>
    <mergeCell ref="B2:B3"/>
    <mergeCell ref="T2:U3"/>
    <mergeCell ref="AA2:AD3"/>
    <mergeCell ref="C2:H3"/>
    <mergeCell ref="L2:O3"/>
    <mergeCell ref="Q2:R3"/>
    <mergeCell ref="J2:J3"/>
    <mergeCell ref="W2:Y3"/>
  </mergeCells>
  <phoneticPr fontId="14" type="noConversion"/>
  <conditionalFormatting sqref="C114:D114">
    <cfRule type="cellIs" dxfId="15" priority="13" operator="equal">
      <formula>5</formula>
    </cfRule>
    <cfRule type="cellIs" dxfId="14" priority="14" operator="equal">
      <formula>4</formula>
    </cfRule>
    <cfRule type="cellIs" dxfId="13" priority="15" operator="equal">
      <formula>3</formula>
    </cfRule>
    <cfRule type="cellIs" dxfId="12" priority="16" operator="equal">
      <formula>2</formula>
    </cfRule>
  </conditionalFormatting>
  <conditionalFormatting sqref="C2:D2 C4:D5 C114:D1048576">
    <cfRule type="cellIs" dxfId="11" priority="17" operator="equal">
      <formula>1</formula>
    </cfRule>
    <cfRule type="cellIs" dxfId="10" priority="18" operator="equal">
      <formula>5</formula>
    </cfRule>
    <cfRule type="cellIs" dxfId="9" priority="19" operator="equal">
      <formula>4</formula>
    </cfRule>
    <cfRule type="cellIs" dxfId="8" priority="20" operator="equal">
      <formula>3</formula>
    </cfRule>
    <cfRule type="cellIs" dxfId="7" priority="21" operator="equal">
      <formula>2</formula>
    </cfRule>
    <cfRule type="cellIs" dxfId="6" priority="22" operator="equal">
      <formula>1</formula>
    </cfRule>
  </conditionalFormatting>
  <conditionalFormatting sqref="B5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1796875" defaultRowHeight="14.5" x14ac:dyDescent="0.35"/>
  <cols>
    <col min="3" max="3" width="26.26953125" bestFit="1" customWidth="1"/>
    <col min="4" max="4" width="7.7265625" bestFit="1" customWidth="1"/>
    <col min="5" max="10" width="13.7265625" customWidth="1"/>
  </cols>
  <sheetData>
    <row r="1" spans="1:10" x14ac:dyDescent="0.35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35">
      <c r="B2" t="s">
        <v>11</v>
      </c>
      <c r="C2" t="s">
        <v>11</v>
      </c>
      <c r="D2" t="s">
        <v>12</v>
      </c>
      <c r="E2" s="52">
        <v>9.2555499999999995E-3</v>
      </c>
      <c r="F2" s="52">
        <v>4.7988820000000001E-2</v>
      </c>
      <c r="G2" s="52">
        <v>0.13246072</v>
      </c>
      <c r="H2" s="52">
        <v>0.29083239999999999</v>
      </c>
      <c r="I2" s="52">
        <v>0.43981071999999999</v>
      </c>
      <c r="J2" s="52">
        <v>5.9042999999999997E-4</v>
      </c>
    </row>
    <row r="3" spans="1:10" x14ac:dyDescent="0.35">
      <c r="C3" t="s">
        <v>13</v>
      </c>
      <c r="E3" s="52">
        <v>1.416333E-2</v>
      </c>
      <c r="F3" s="52">
        <v>-4.7252300000000004E-3</v>
      </c>
      <c r="G3" s="52">
        <v>-9.7744149999999988E-2</v>
      </c>
      <c r="H3" s="52">
        <v>2.0416509999999999E-2</v>
      </c>
      <c r="I3" s="52">
        <v>0.44872711000000004</v>
      </c>
      <c r="J3" s="52">
        <v>0.15773797000000001</v>
      </c>
    </row>
    <row r="4" spans="1:10" x14ac:dyDescent="0.35">
      <c r="B4" t="s">
        <v>14</v>
      </c>
      <c r="C4" t="s">
        <v>15</v>
      </c>
      <c r="E4" s="52">
        <v>-4.1160189999999999E-2</v>
      </c>
      <c r="F4" s="52">
        <v>4.1243959999999996E-2</v>
      </c>
      <c r="G4" s="52">
        <v>0.29378390999999998</v>
      </c>
      <c r="H4" s="52">
        <v>0.18860879</v>
      </c>
      <c r="I4" s="52">
        <v>0.22389195999999997</v>
      </c>
      <c r="J4" s="52">
        <v>0.22939894</v>
      </c>
    </row>
    <row r="5" spans="1:10" x14ac:dyDescent="0.35">
      <c r="B5" t="s">
        <v>16</v>
      </c>
      <c r="C5" t="s">
        <v>17</v>
      </c>
      <c r="E5" s="52">
        <v>-3.6574089999999997E-2</v>
      </c>
      <c r="F5" s="52">
        <v>5.0992420000000004E-2</v>
      </c>
      <c r="G5" s="52">
        <v>0.29928682000000001</v>
      </c>
      <c r="H5" s="52">
        <v>0.19171126999999999</v>
      </c>
      <c r="I5" s="52">
        <v>0.23078377</v>
      </c>
      <c r="J5" s="52">
        <v>0.22288347999999999</v>
      </c>
    </row>
    <row r="6" spans="1:10" x14ac:dyDescent="0.35">
      <c r="B6" t="s">
        <v>18</v>
      </c>
      <c r="C6" t="s">
        <v>19</v>
      </c>
      <c r="E6" s="52">
        <v>-3.9948690000000002E-2</v>
      </c>
      <c r="F6" s="52">
        <v>4.0929859999999998E-2</v>
      </c>
      <c r="G6" s="52">
        <v>0.28532875000000002</v>
      </c>
      <c r="H6" s="52">
        <v>0.16733512</v>
      </c>
      <c r="I6" s="52">
        <v>0.21385542000000002</v>
      </c>
      <c r="J6" s="52">
        <v>0.22769249999999999</v>
      </c>
    </row>
    <row r="7" spans="1:10" x14ac:dyDescent="0.35">
      <c r="C7" t="s">
        <v>20</v>
      </c>
      <c r="D7" t="s">
        <v>12</v>
      </c>
      <c r="E7" s="52">
        <v>-9.3185899999999999E-3</v>
      </c>
      <c r="F7" s="52">
        <v>-1.2922949999999999E-2</v>
      </c>
      <c r="G7" s="52">
        <v>1.5727040000000001E-2</v>
      </c>
      <c r="H7" s="52">
        <v>0.1283318</v>
      </c>
      <c r="I7" s="52">
        <v>0.17470338000000002</v>
      </c>
      <c r="J7" s="52" t="s">
        <v>0</v>
      </c>
    </row>
    <row r="8" spans="1:10" x14ac:dyDescent="0.35">
      <c r="B8" t="s">
        <v>21</v>
      </c>
      <c r="C8" t="s">
        <v>22</v>
      </c>
      <c r="E8" s="52">
        <v>1.2564E-4</v>
      </c>
      <c r="F8" s="52">
        <v>5.6897989999999996E-2</v>
      </c>
      <c r="G8" s="52">
        <v>0.15357810999999999</v>
      </c>
      <c r="H8" s="52">
        <v>0.31636968999999998</v>
      </c>
      <c r="I8" s="52">
        <v>0.47018019999999999</v>
      </c>
      <c r="J8" s="52">
        <v>4.8969470000000001E-2</v>
      </c>
    </row>
    <row r="9" spans="1:10" x14ac:dyDescent="0.35">
      <c r="B9" t="s">
        <v>23</v>
      </c>
      <c r="C9" t="s">
        <v>24</v>
      </c>
      <c r="D9">
        <v>5</v>
      </c>
      <c r="E9" s="52">
        <v>8.4288000000000006E-4</v>
      </c>
      <c r="F9" s="52">
        <v>4.921035E-2</v>
      </c>
      <c r="G9" s="52">
        <v>0.12372168</v>
      </c>
      <c r="H9" s="52">
        <v>0.31288935000000001</v>
      </c>
      <c r="I9" s="52">
        <v>0.47534013000000003</v>
      </c>
      <c r="J9" s="52">
        <v>3.6139890000000001E-2</v>
      </c>
    </row>
    <row r="10" spans="1:10" x14ac:dyDescent="0.35">
      <c r="C10" t="s">
        <v>24</v>
      </c>
      <c r="D10" t="s">
        <v>25</v>
      </c>
      <c r="E10" s="52">
        <v>-1.775968E-2</v>
      </c>
      <c r="F10" s="52">
        <v>5.5561049999999994E-2</v>
      </c>
      <c r="G10" s="52">
        <v>0.17426543999999999</v>
      </c>
      <c r="H10" s="52">
        <v>0.33124653000000004</v>
      </c>
      <c r="I10" s="52">
        <v>0.52390166000000005</v>
      </c>
      <c r="J10" s="52">
        <v>0.13253445999999999</v>
      </c>
    </row>
    <row r="11" spans="1:10" x14ac:dyDescent="0.35">
      <c r="B11" t="s">
        <v>26</v>
      </c>
      <c r="C11" t="s">
        <v>24</v>
      </c>
      <c r="D11" t="s">
        <v>27</v>
      </c>
      <c r="E11" s="52">
        <v>-1.1882479999999999E-2</v>
      </c>
      <c r="F11" s="52">
        <v>5.2828889999999996E-2</v>
      </c>
      <c r="G11" s="52">
        <v>0.15320043</v>
      </c>
      <c r="H11" s="52">
        <v>0.31710533000000002</v>
      </c>
      <c r="I11" s="52">
        <v>0.49727716999999999</v>
      </c>
      <c r="J11" s="52">
        <v>0.10001498</v>
      </c>
    </row>
    <row r="12" spans="1:10" x14ac:dyDescent="0.35">
      <c r="B12" t="s">
        <v>28</v>
      </c>
      <c r="C12" t="s">
        <v>29</v>
      </c>
      <c r="E12" s="52">
        <v>-5.6951869999999995E-2</v>
      </c>
      <c r="F12" s="52">
        <v>8.5230770000000011E-2</v>
      </c>
      <c r="G12" s="52">
        <v>0.49007181999999999</v>
      </c>
      <c r="H12" s="52">
        <v>0.29478708000000003</v>
      </c>
      <c r="I12" s="52">
        <v>7.3995129999999992E-2</v>
      </c>
      <c r="J12" s="52">
        <v>0.26075760999999997</v>
      </c>
    </row>
    <row r="13" spans="1:10" x14ac:dyDescent="0.35">
      <c r="C13" t="s">
        <v>30</v>
      </c>
      <c r="E13" s="52">
        <v>-2.896251E-2</v>
      </c>
      <c r="F13" s="52">
        <v>8.2725060000000003E-2</v>
      </c>
      <c r="G13" s="52">
        <v>0.27923690000000001</v>
      </c>
      <c r="H13" s="52">
        <v>0.18839524000000002</v>
      </c>
      <c r="I13" s="52">
        <v>0.25835476000000002</v>
      </c>
      <c r="J13" s="52">
        <v>0.20381920999999997</v>
      </c>
    </row>
    <row r="14" spans="1:10" x14ac:dyDescent="0.35">
      <c r="C14" t="s">
        <v>31</v>
      </c>
      <c r="D14">
        <v>1</v>
      </c>
      <c r="E14" s="52">
        <v>9.1042999999999992E-3</v>
      </c>
      <c r="F14" s="52">
        <v>5.3137169999999997E-2</v>
      </c>
      <c r="G14" s="52">
        <v>0.13685167000000001</v>
      </c>
      <c r="H14" s="52">
        <v>0.30502670999999998</v>
      </c>
      <c r="I14" s="52">
        <v>0.44977789000000001</v>
      </c>
      <c r="J14" s="52">
        <v>6.5575799999999995E-3</v>
      </c>
    </row>
    <row r="15" spans="1:10" x14ac:dyDescent="0.35">
      <c r="C15" t="s">
        <v>31</v>
      </c>
      <c r="D15" t="s">
        <v>32</v>
      </c>
      <c r="E15" s="52">
        <v>9.2491000000000003E-4</v>
      </c>
      <c r="F15" s="52">
        <v>7.3497820000000005E-2</v>
      </c>
      <c r="G15" s="52">
        <v>0.19474923</v>
      </c>
      <c r="H15" s="52">
        <v>0.36883794999999997</v>
      </c>
      <c r="I15" s="52">
        <v>0.50521094</v>
      </c>
      <c r="J15" s="52">
        <v>6.4910750000000003E-2</v>
      </c>
    </row>
    <row r="16" spans="1:10" x14ac:dyDescent="0.35">
      <c r="C16" t="s">
        <v>31</v>
      </c>
      <c r="D16" t="s">
        <v>27</v>
      </c>
      <c r="E16" s="52">
        <v>3.0195899999999999E-3</v>
      </c>
      <c r="F16" s="52">
        <v>6.8009769999999997E-2</v>
      </c>
      <c r="G16" s="52">
        <v>0.17670411000000003</v>
      </c>
      <c r="H16" s="52">
        <v>0.34629915999999999</v>
      </c>
      <c r="I16" s="52">
        <v>0.48541440999999996</v>
      </c>
      <c r="J16" s="52">
        <v>4.8681260000000004E-2</v>
      </c>
    </row>
    <row r="17" spans="2:10" x14ac:dyDescent="0.35">
      <c r="B17" t="s">
        <v>33</v>
      </c>
      <c r="C17" t="s">
        <v>34</v>
      </c>
      <c r="E17" s="52">
        <v>-1.048689E-2</v>
      </c>
      <c r="F17" s="52">
        <v>0.18794964</v>
      </c>
      <c r="G17" s="52">
        <v>0.45164834999999998</v>
      </c>
      <c r="H17" s="52">
        <v>0.28878049</v>
      </c>
      <c r="I17" s="52">
        <v>6.7043619999999998E-2</v>
      </c>
      <c r="J17" s="52">
        <v>0.21086241</v>
      </c>
    </row>
    <row r="18" spans="2:10" x14ac:dyDescent="0.35">
      <c r="C18" t="s">
        <v>35</v>
      </c>
      <c r="D18" t="s">
        <v>12</v>
      </c>
      <c r="E18" s="52">
        <v>1.4000000000000002E-3</v>
      </c>
      <c r="F18" s="52">
        <v>1.1043799999999999E-2</v>
      </c>
      <c r="G18" s="52">
        <v>4.0825310000000004E-2</v>
      </c>
      <c r="H18" s="52">
        <v>0.13739632999999998</v>
      </c>
      <c r="I18" s="52">
        <v>0.23033976</v>
      </c>
      <c r="J18" s="52" t="s">
        <v>0</v>
      </c>
    </row>
    <row r="19" spans="2:10" x14ac:dyDescent="0.35">
      <c r="C19" t="s">
        <v>36</v>
      </c>
      <c r="D19" t="s">
        <v>12</v>
      </c>
      <c r="E19" s="52">
        <v>5.7679999999999997E-3</v>
      </c>
      <c r="F19" s="52">
        <v>3.098358E-2</v>
      </c>
      <c r="G19" s="52">
        <v>8.1204699999999991E-2</v>
      </c>
      <c r="H19" s="52">
        <v>0.17167372</v>
      </c>
      <c r="I19" s="52">
        <v>0.25753196</v>
      </c>
      <c r="J19" s="52" t="s">
        <v>0</v>
      </c>
    </row>
    <row r="20" spans="2:10" x14ac:dyDescent="0.35">
      <c r="B20" t="s">
        <v>37</v>
      </c>
      <c r="C20" t="s">
        <v>38</v>
      </c>
      <c r="E20" s="52">
        <v>1.157621E-2</v>
      </c>
      <c r="F20" s="52">
        <v>7.7259099999999997E-2</v>
      </c>
      <c r="G20" s="52">
        <v>0.15014664</v>
      </c>
      <c r="H20" s="52">
        <v>0.14444882000000001</v>
      </c>
      <c r="I20" s="52">
        <v>0.25381451999999999</v>
      </c>
      <c r="J20" s="52">
        <v>9.5476100000000008E-2</v>
      </c>
    </row>
    <row r="21" spans="2:10" x14ac:dyDescent="0.35">
      <c r="B21" t="s">
        <v>39</v>
      </c>
      <c r="E21" s="53">
        <f>(E2)</f>
        <v>9.2555499999999995E-3</v>
      </c>
      <c r="F21" s="53">
        <f>(F2)</f>
        <v>4.7988820000000001E-2</v>
      </c>
      <c r="G21" s="53">
        <f>(G2)</f>
        <v>0.13246072</v>
      </c>
      <c r="H21" s="53">
        <f>(H2)</f>
        <v>0.29083239999999999</v>
      </c>
      <c r="I21" s="53">
        <f>(I2)</f>
        <v>0.43981071999999999</v>
      </c>
      <c r="J21" s="54"/>
    </row>
    <row r="22" spans="2:10" x14ac:dyDescent="0.35">
      <c r="B22" t="s">
        <v>40</v>
      </c>
      <c r="E22" s="53">
        <f>(104%*E2)</f>
        <v>9.6257719999999995E-3</v>
      </c>
      <c r="F22" s="53">
        <f>(104%*F2)</f>
        <v>4.9908372800000003E-2</v>
      </c>
      <c r="G22" s="53">
        <f>(104%*G2)</f>
        <v>0.13775914880000001</v>
      </c>
      <c r="H22" s="53">
        <f>(104%*H2)</f>
        <v>0.30246569600000001</v>
      </c>
      <c r="I22" s="53">
        <f>(104%*I2)</f>
        <v>0.45740314879999999</v>
      </c>
      <c r="J22" s="55"/>
    </row>
    <row r="23" spans="2:10" x14ac:dyDescent="0.35">
      <c r="B23" t="s">
        <v>41</v>
      </c>
      <c r="E23" s="53">
        <f>(120%*E2)</f>
        <v>1.1106659999999999E-2</v>
      </c>
      <c r="F23" s="53">
        <f>(120%*F2)</f>
        <v>5.7586583999999996E-2</v>
      </c>
      <c r="G23" s="53">
        <f>(120%*G2)</f>
        <v>0.158952864</v>
      </c>
      <c r="H23" s="53">
        <f>(120%*H2)</f>
        <v>0.34899887999999996</v>
      </c>
      <c r="I23" s="53">
        <f>(120%*I2)</f>
        <v>0.52777286400000001</v>
      </c>
      <c r="J23" s="55"/>
    </row>
    <row r="24" spans="2:10" x14ac:dyDescent="0.35">
      <c r="B24" t="s">
        <v>42</v>
      </c>
      <c r="E24" s="53">
        <f>(1+6%)^(1/12)-1+E7</f>
        <v>-4.4510394346569514E-3</v>
      </c>
      <c r="F24" s="53">
        <f>(1+6%)^(10/12)-1+F7</f>
        <v>3.6832700666699622E-2</v>
      </c>
      <c r="G24" s="53">
        <f>6%+G7</f>
        <v>7.5727039999999995E-2</v>
      </c>
      <c r="H24" s="53">
        <f>(1+6%)^(2)-1+H7</f>
        <v>0.25193180000000015</v>
      </c>
      <c r="I24" s="53">
        <f>(1+6%)^(3)-1+I7</f>
        <v>0.36571938000000032</v>
      </c>
      <c r="J24" s="55"/>
    </row>
    <row r="25" spans="2:10" x14ac:dyDescent="0.35">
      <c r="B25" t="s">
        <v>43</v>
      </c>
      <c r="E25" s="53">
        <f>(1+5%)^(1/12)-1+E18</f>
        <v>5.4741237836483537E-3</v>
      </c>
      <c r="F25" s="53">
        <f>(1+5%)^(10/12)-1+F18</f>
        <v>5.2540142698250865E-2</v>
      </c>
      <c r="G25" s="53">
        <f>5%+G18</f>
        <v>9.0825310000000006E-2</v>
      </c>
      <c r="H25" s="53">
        <f>(1+5%)^(2)-1+H18</f>
        <v>0.23989633000000002</v>
      </c>
      <c r="I25" s="53">
        <f>(1+5%)^(3)-1+I18</f>
        <v>0.38796476000000013</v>
      </c>
      <c r="J25" s="55"/>
    </row>
    <row r="26" spans="2:10" x14ac:dyDescent="0.35">
      <c r="B26" t="s">
        <v>44</v>
      </c>
      <c r="E26" s="52">
        <f>(1+6%)^(1/12)-1+E18</f>
        <v>6.2675505653430486E-3</v>
      </c>
      <c r="F26" s="52">
        <f>(1+6%)^(10/12)-1+F18</f>
        <v>6.0799450666699624E-2</v>
      </c>
      <c r="G26" s="52">
        <f>6%+G18</f>
        <v>0.10082531</v>
      </c>
      <c r="H26" s="52">
        <f>(1+6%)^(2)-1+H18</f>
        <v>0.26099633000000011</v>
      </c>
      <c r="I26" s="52">
        <f>(1+6%)^(3)-1+I18</f>
        <v>0.4213557600000003</v>
      </c>
      <c r="J26" s="55"/>
    </row>
    <row r="27" spans="2:10" x14ac:dyDescent="0.35">
      <c r="B27" t="s">
        <v>45</v>
      </c>
    </row>
    <row r="29" spans="2:10" x14ac:dyDescent="0.35">
      <c r="C29" t="s">
        <v>46</v>
      </c>
    </row>
    <row r="30" spans="2:10" x14ac:dyDescent="0.35">
      <c r="C30" t="s">
        <v>47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Guia de FIIs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Maria Violatti</cp:lastModifiedBy>
  <cp:lastPrinted>2018-06-25T19:35:07Z</cp:lastPrinted>
  <dcterms:created xsi:type="dcterms:W3CDTF">2017-06-06T23:35:40Z</dcterms:created>
  <dcterms:modified xsi:type="dcterms:W3CDTF">2021-04-09T21:30:11Z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1302469878</vt:lpwstr>
  </property>
  <property fmtid="{D5CDD505-2E9C-101B-9397-08002B2CF9AE}" pid="3" name="EcoUpdateMessage">
    <vt:lpwstr>2021/04/09-21:11:18</vt:lpwstr>
  </property>
  <property fmtid="{D5CDD505-2E9C-101B-9397-08002B2CF9AE}" pid="4" name="EcoUpdateStatus">
    <vt:lpwstr>2021-04-09=BRA:St,ME,Fd;USA:St,ME;MEX:St,ME,Fd,TP|2021-04-08=BRA:TP;USA:TP;ARG:St,ME,TP;CHL:St,ME,Fd;COL:St,ME,Fd;PER:St,ME,Fd|2021-04-07=ARG:Fd;CHL:TP;PER:TP|2014-02-26=VEN:St|2002-11-08=JPN:St|2021-03-30=GBR:St,ME|2016-08-18=NNN:St|2007-01-31=ESP:St|200</vt:lpwstr>
  </property>
</Properties>
</file>