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004143\Desktop\Research Mafe\Resumo Semanal\2021\março.21\05 a 12.03 -\"/>
    </mc:Choice>
  </mc:AlternateContent>
  <xr:revisionPtr revIDLastSave="0" documentId="13_ncr:1_{65F3E4CC-7264-41C5-AACB-52E314409AB1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Guia de FIIs" sheetId="2" r:id="rId1"/>
    <sheet name="Indicadores" sheetId="3" state="hidden" r:id="rId2"/>
  </sheets>
  <externalReferences>
    <externalReference r:id="rId3"/>
  </externalReferences>
  <definedNames>
    <definedName name="_xlnm._FilterDatabase" localSheetId="0" hidden="1">'Guia de FIIs'!$A$5:$AD$5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<sst xmlns="http://schemas.openxmlformats.org/spreadsheetml/2006/main" count="921" uniqueCount="413">
  <si>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</si>
  <si>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</si>
  <si>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</si>
  <si>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</si>
  <si>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</si>
  <si>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</si>
  <si>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</si>
  <si>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</si>
  <si>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</si>
  <si>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</si>
  <si>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</si>
  <si>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</si>
  <si>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</si>
  <si>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</si>
  <si>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</si>
  <si>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</si>
  <si>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</si>
  <si>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</si>
  <si>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</si>
  <si>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</si>
  <si>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</si>
  <si>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</si>
  <si>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</si>
  <si>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</si>
  <si>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</si>
  <si>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</si>
  <si>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</si>
  <si>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</si>
  <si>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</si>
  <si>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</si>
  <si>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</si>
  <si>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</si>
  <si>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</si>
  <si>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</si>
  <si>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</si>
  <si>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</si>
  <si>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</si>
  <si>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</si>
  <si>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</si>
  <si>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</si>
  <si>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</si>
  <si>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</si>
  <si>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</si>
  <si>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</si>
  <si>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</si>
  <si>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</si>
  <si>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</si>
  <si>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</si>
  <si>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</si>
  <si>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</si>
  <si>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</si>
  <si>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</si>
  <si>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</si>
  <si>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</si>
  <si>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</si>
  <si>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</si>
  <si>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</si>
  <si>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</si>
  <si>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</si>
  <si>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</si>
  <si>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</si>
  <si>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</si>
  <si>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</si>
  <si>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</si>
  <si>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</si>
  <si>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</si>
  <si>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</si>
  <si>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</si>
  <si>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</si>
  <si>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</si>
  <si>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</si>
  <si>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</si>
  <si>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</si>
  <si>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</si>
  <si>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</si>
  <si>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</si>
  <si>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</si>
  <si>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</si>
  <si>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</si>
  <si>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</si>
  <si>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</si>
  <si>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</si>
  <si>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</si>
  <si>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</si>
  <si>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</si>
  <si>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</si>
  <si>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</si>
  <si>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</si>
  <si>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</si>
  <si>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</si>
  <si>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</si>
  <si>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</si>
  <si>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</si>
  <si>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</si>
  <si>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</si>
  <si>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</si>
  <si>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</si>
  <si>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</si>
  <si>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</si>
  <si>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</si>
  <si>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</si>
  <si>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</si>
  <si>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</si>
  <si>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</si>
  <si>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</si>
  <si>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</si>
  <si>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</si>
  <si>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</si>
  <si>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</si>
  <si>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</si>
  <si>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</si>
  <si>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</si>
  <si>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</si>
  <si>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</si>
  <si>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</si>
  <si>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</si>
  <si>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</si>
  <si>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</si>
  <si>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</si>
  <si>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</si>
  <si>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</si>
  <si>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</si>
  <si>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</si>
  <si>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</si>
  <si>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</si>
  <si>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</si>
  <si>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</si>
  <si>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Ex Proventos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</si>
  <si>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</si>
  <si>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</si>
  <si>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</si>
  <si>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</si>
  <si>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</si>
  <si>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</si>
  <si>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</si>
  <si>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</si>
  <si>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</si>
  <si>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</si>
  <si>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</si>
  <si>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</si>
  <si>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</si>
  <si>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</si>
  <si>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</si>
  <si>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</si>
  <si>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</si>
  <si>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</si>
  <si>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</si>
  <si>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</si>
  <si>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</si>
  <si>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</si>
  <si>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</si>
  <si>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</si>
  <si>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</si>
  <si>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</si>
  <si>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</si>
  <si>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</si>
  <si>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</si>
  <si>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</si>
  <si>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</si>
  <si>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</si>
  <si>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</si>
  <si>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</si>
  <si>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</si>
  <si>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</si>
  <si>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</si>
  <si>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</si>
  <si>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</si>
  <si>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</si>
  <si>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</si>
  <si>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</si>
  <si>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</si>
  <si>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</si>
  <si>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</si>
  <si>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</si>
  <si>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</si>
  <si>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</si>
  <si>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</si>
  <si>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</si>
  <si>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</si>
  <si>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</si>
  <si>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</si>
  <si>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</si>
  <si>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</si>
  <si>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</si>
  <si>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</si>
  <si>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</si>
  <si>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</si>
  <si>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</si>
  <si>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</si>
  <si>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</si>
  <si>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</si>
  <si>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</si>
  <si>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</si>
  <si>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</si>
  <si>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</si>
  <si>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</si>
  <si>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</si>
  <si>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</si>
  <si>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</si>
  <si>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</si>
  <si>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</si>
  <si>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</si>
  <si>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</si>
  <si>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</si>
  <si>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</si>
  <si>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</si>
  <si>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</si>
  <si>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</si>
  <si>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</si>
  <si>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</si>
  <si>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</si>
  <si>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</si>
  <si>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</si>
  <si>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</si>
  <si>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</si>
  <si>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</si>
  <si>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</si>
  <si>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</si>
  <si>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</si>
  <si>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</si>
  <si>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</si>
  <si>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</si>
  <si>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</si>
  <si>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</si>
  <si>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</si>
  <si>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</si>
  <si>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</si>
  <si>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</si>
  <si>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</si>
  <si>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</si>
  <si>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</si>
  <si>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</si>
  <si>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</si>
  <si>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</si>
  <si>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</si>
  <si>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</si>
  <si>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</si>
  <si>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</si>
  <si>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</si>
  <si>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</si>
  <si>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</si>
  <si>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</si>
  <si>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</si>
  <si>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</si>
  <si>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</si>
  <si>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</si>
  <si>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</si>
  <si>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</si>
  <si>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</si>
  <si>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</si>
  <si>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</si>
  <si>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</si>
  <si>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</si>
  <si>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</si>
  <si>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</si>
  <si>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</si>
  <si>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</si>
  <si>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</si>
  <si>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</si>
  <si>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</si>
  <si>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</si>
  <si>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</si>
  <si>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</si>
  <si>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</si>
  <si>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</si>
  <si>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</si>
  <si>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</si>
  <si>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</si>
  <si>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</si>
  <si>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</si>
  <si>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</si>
  <si>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</si>
  <si>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</si>
  <si>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</si>
  <si>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</si>
  <si>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</si>
  <si>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</si>
  <si>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</si>
  <si>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</si>
  <si>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</si>
  <si>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</si>
  <si>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</si>
  <si>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</si>
  <si>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</si>
  <si>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</si>
  <si>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</si>
  <si>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</si>
  <si>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</si>
  <si>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</si>
  <si>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</si>
  <si>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</si>
  <si>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</si>
  <si>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</si>
  <si>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</si>
  <si>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</si>
  <si>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</si>
  <si>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</si>
  <si>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</si>
  <si>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</si>
  <si>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</si>
  <si>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</si>
  <si>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</si>
  <si>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</si>
  <si>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</si>
  <si>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</si>
  <si>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</si>
  <si>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</si>
  <si>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</si>
  <si>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</si>
  <si>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</si>
  <si>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</si>
  <si>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</si>
  <si>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</si>
  <si>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</si>
  <si>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</si>
  <si>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</si>
  <si>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</si>
  <si>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</si>
  <si>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</si>
  <si>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</si>
  <si>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</si>
  <si>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</si>
  <si>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</si>
  <si>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</si>
  <si>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</si>
  <si>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</si>
  <si>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</si>
  <si>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</si>
  <si>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</si>
  <si>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</si>
  <si>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</si>
  <si>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</si>
  <si>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</si>
  <si>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</si>
  <si>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</si>
  <si>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</si>
  <si>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</si>
  <si>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</si>
  <si>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</si>
  <si>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</si>
  <si>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</si>
  <si>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</si>
  <si>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</si>
  <si>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</si>
  <si>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</si>
  <si>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</si>
  <si>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</si>
  <si>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</si>
  <si>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</si>
  <si>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</si>
  <si>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</si>
  <si>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</si>
  <si>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</si>
  <si>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</si>
  <si>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</si>
  <si>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</si>
  <si>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</si>
  <si>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</si>
  <si>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</si>
  <si>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</si>
  <si>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</si>
  <si>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</si>
  <si>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</si>
  <si>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</si>
  <si>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</si>
  <si>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</si>
  <si>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</si>
  <si>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</si>
  <si>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</si>
  <si>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</si>
  <si>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</si>
  <si>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</si>
  <si>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</si>
  <si>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</si>
  <si>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</si>
  <si>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</si>
  <si>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</si>
  <si>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</si>
  <si>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</si>
  <si>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</si>
  <si>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</si>
  <si>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</si>
  <si>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</si>
  <si>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</si>
  <si>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</si>
  <si>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</si>
  <si>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</si>
  <si>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</si>
  <si>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</si>
  <si>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</si>
  <si>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</si>
  <si>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</si>
  <si>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</si>
  <si>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</si>
  <si>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</si>
  <si>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</si>
  <si>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</si>
  <si>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</si>
  <si>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</si>
  <si>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</si>
  <si>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</si>
  <si>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</si>
  <si>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</si>
  <si>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</si>
  <si>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</si>
  <si>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</si>
  <si>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</si>
  <si>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</si>
  <si>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SEQR11</t>
  </si>
  <si>
    <t>Sequóia III Renda Imobiliária</t>
  </si>
  <si>
    <t>Sequóia</t>
  </si>
  <si>
    <t>11º Útil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</si>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</sst>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8" fontId="10" fillId="5" borderId="1" xfId="0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8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7" fillId="0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9" fontId="7" fillId="0" borderId="0" xfId="2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10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10" fillId="4" borderId="1" xfId="2" applyNumberFormat="1" applyFont="1" applyFill="1" applyBorder="1" applyAlignment="1">
      <alignment horizontal="center" vertical="center"/>
    </xf>
    <xf numFmtId="4" fontId="10" fillId="5" borderId="1" xfId="2" applyNumberFormat="1" applyFont="1" applyFill="1" applyBorder="1" applyAlignment="1">
      <alignment horizontal="center" vertical="center"/>
    </xf>
    <xf numFmtId="0" fontId="12" fillId="0" borderId="0" xfId="0" applyFont="1"/>
    <xf numFmtId="0" fontId="12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4" fontId="10" fillId="5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3" fontId="10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16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0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G19" sqref="G19"/>
    </sheetView>
  </sheetViews>
  <sheetFormatPr defaultColWidth="0" defaultRowHeight="14.5" zeroHeight="1" x14ac:dyDescent="0.35"/>
  <cols>
    <col min="1" max="1" width="3.81640625" style="68" hidden="1" customWidth="1"/>
    <col min="2" max="2" width="19.54296875" style="68" customWidth="1"/>
    <col min="3" max="3" width="29.1796875" style="51" customWidth="1"/>
    <col min="4" max="4" width="21.7265625" style="51" customWidth="1"/>
    <col min="5" max="5" width="19.7265625" style="68" customWidth="1"/>
    <col min="6" max="6" width="19.81640625" style="68" customWidth="1"/>
    <col min="7" max="7" width="13.54296875" style="68" customWidth="1"/>
    <col min="8" max="8" width="17.26953125" style="68" customWidth="1"/>
    <col min="9" max="9" width="1.1796875" style="68" customWidth="1"/>
    <col min="10" max="10" width="24.81640625" style="68" bestFit="1" customWidth="1"/>
    <col min="11" max="11" width="1.1796875" style="68" customWidth="1"/>
    <col min="12" max="12" width="18.1796875" style="68" customWidth="1"/>
    <col min="13" max="13" width="14.1796875" style="68" customWidth="1"/>
    <col min="14" max="14" width="15.1796875" style="68" customWidth="1"/>
    <col min="15" max="15" width="14.26953125" style="68" customWidth="1"/>
    <col min="16" max="16" width="1.1796875" style="68" customWidth="1"/>
    <col min="17" max="17" width="14.453125" style="68" bestFit="1" customWidth="1"/>
    <col min="18" max="18" width="9.7265625" style="68" customWidth="1"/>
    <col min="19" max="19" width="1.1796875" style="68" customWidth="1"/>
    <col min="20" max="21" width="14.453125" style="68" customWidth="1"/>
    <col min="22" max="22" width="1.81640625" style="68" customWidth="1"/>
    <col min="23" max="25" width="14.453125" style="68" customWidth="1"/>
    <col min="26" max="26" width="1.7265625" style="68" customWidth="1"/>
    <col min="27" max="27" width="9.7265625" style="68" customWidth="1"/>
    <col min="28" max="29" width="13.1796875" style="68" customWidth="1"/>
    <col min="30" max="30" width="15.54296875" style="68" customWidth="1"/>
    <col min="31" max="16384" width="0" style="68" hidden="1"/>
  </cols>
  <sheetData>
    <row r="1" spans="1:30" x14ac:dyDescent="0.35">
      <c r="J1" s="68">
        <v>14</v>
      </c>
      <c r="L1" s="68">
        <v>32</v>
      </c>
      <c r="M1" s="68">
        <v>33</v>
      </c>
      <c r="N1" s="68">
        <v>35</v>
      </c>
      <c r="O1" s="68">
        <v>34</v>
      </c>
      <c r="Q1" s="68">
        <v>47</v>
      </c>
      <c r="R1" s="68">
        <v>27</v>
      </c>
      <c r="T1" s="68">
        <v>8</v>
      </c>
      <c r="U1" s="68">
        <v>6</v>
      </c>
      <c r="W1" s="68">
        <v>11</v>
      </c>
      <c r="X1" s="68">
        <v>24</v>
      </c>
      <c r="AA1" s="68">
        <v>29</v>
      </c>
      <c r="AD1" s="68">
        <v>26</v>
      </c>
    </row>
    <row r="2" spans="1:30" s="4" customFormat="1" ht="18.75" customHeight="1" x14ac:dyDescent="0.35">
      <c r="A2" s="3"/>
      <c r="B2" s="71" t="s">
        <v>144</v>
      </c>
      <c r="C2" s="74" t="s">
        <v>110</v>
      </c>
      <c r="D2" s="74"/>
      <c r="E2" s="74"/>
      <c r="F2" s="74"/>
      <c r="G2" s="74"/>
      <c r="H2" s="74"/>
      <c r="I2" s="68"/>
      <c r="J2" s="75" t="s">
        <v>111</v>
      </c>
      <c r="K2" s="68"/>
      <c r="L2" s="75" t="s">
        <v>48</v>
      </c>
      <c r="M2" s="75"/>
      <c r="N2" s="75"/>
      <c r="O2" s="75"/>
      <c r="P2" s="68"/>
      <c r="Q2" s="74" t="s">
        <v>116</v>
      </c>
      <c r="R2" s="74"/>
      <c r="S2" s="68"/>
      <c r="T2" s="72" t="s">
        <v>118</v>
      </c>
      <c r="U2" s="72"/>
      <c r="V2" s="68"/>
      <c r="W2" s="72" t="s">
        <v>366</v>
      </c>
      <c r="X2" s="72"/>
      <c r="Y2" s="72"/>
      <c r="Z2" s="68"/>
      <c r="AA2" s="73" t="s">
        <v>123</v>
      </c>
      <c r="AB2" s="73"/>
      <c r="AC2" s="73"/>
      <c r="AD2" s="73"/>
    </row>
    <row r="3" spans="1:30" s="4" customFormat="1" ht="16.5" customHeight="1" x14ac:dyDescent="0.35">
      <c r="A3" s="3"/>
      <c r="B3" s="71"/>
      <c r="C3" s="74"/>
      <c r="D3" s="74"/>
      <c r="E3" s="74"/>
      <c r="F3" s="74"/>
      <c r="G3" s="74"/>
      <c r="H3" s="74"/>
      <c r="I3" s="68"/>
      <c r="J3" s="75"/>
      <c r="K3" s="68"/>
      <c r="L3" s="75"/>
      <c r="M3" s="75"/>
      <c r="N3" s="75"/>
      <c r="O3" s="75"/>
      <c r="P3" s="68"/>
      <c r="Q3" s="74"/>
      <c r="R3" s="74"/>
      <c r="S3" s="68"/>
      <c r="T3" s="72"/>
      <c r="U3" s="72"/>
      <c r="V3" s="68"/>
      <c r="W3" s="72"/>
      <c r="X3" s="72"/>
      <c r="Y3" s="72"/>
      <c r="Z3" s="68"/>
      <c r="AA3" s="73"/>
      <c r="AB3" s="73"/>
      <c r="AC3" s="73"/>
      <c r="AD3" s="73"/>
    </row>
    <row r="4" spans="1:30" s="5" customFormat="1" ht="16.5" customHeight="1" x14ac:dyDescent="0.45">
      <c r="B4" s="63">
        <v>44267</v>
      </c>
      <c r="C4" s="6"/>
      <c r="D4" s="6"/>
      <c r="E4" s="7"/>
      <c r="F4" s="7"/>
      <c r="G4" s="7"/>
      <c r="H4" s="8"/>
      <c r="I4" s="68"/>
      <c r="J4" s="9"/>
      <c r="K4" s="68"/>
      <c r="L4" s="70" t="s">
        <v>117</v>
      </c>
      <c r="M4" s="70"/>
      <c r="N4" s="70"/>
      <c r="O4" s="70"/>
      <c r="P4" s="68"/>
      <c r="Q4" s="70" t="s">
        <v>117</v>
      </c>
      <c r="R4" s="70"/>
      <c r="S4" s="68"/>
      <c r="T4" s="10" t="s">
        <v>128</v>
      </c>
      <c r="U4" s="10" t="s">
        <v>121</v>
      </c>
      <c r="V4" s="68"/>
      <c r="W4" s="10" t="s">
        <v>128</v>
      </c>
      <c r="X4" s="10" t="s">
        <v>128</v>
      </c>
      <c r="Y4" s="10" t="s">
        <v>121</v>
      </c>
      <c r="Z4" s="68"/>
      <c r="AA4" s="62" t="s">
        <v>120</v>
      </c>
      <c r="AB4" s="62" t="s">
        <v>121</v>
      </c>
      <c r="AC4" s="62" t="s">
        <v>152</v>
      </c>
      <c r="AD4" s="62" t="s">
        <v>126</v>
      </c>
    </row>
    <row r="5" spans="1:30" s="12" customFormat="1" ht="26" x14ac:dyDescent="0.35">
      <c r="B5" s="60" t="s">
        <v>49</v>
      </c>
      <c r="C5" s="60" t="s">
        <v>3</v>
      </c>
      <c r="D5" s="60" t="s">
        <v>143</v>
      </c>
      <c r="E5" s="13" t="s">
        <v>50</v>
      </c>
      <c r="F5" s="13" t="s">
        <v>153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367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129</v>
      </c>
      <c r="V5" s="1"/>
      <c r="W5" s="17" t="s">
        <v>364</v>
      </c>
      <c r="X5" s="17" t="s">
        <v>365</v>
      </c>
      <c r="Y5" s="17" t="s">
        <v>122</v>
      </c>
      <c r="Z5" s="1"/>
      <c r="AA5" s="11" t="s">
        <v>124</v>
      </c>
      <c r="AB5" s="13" t="s">
        <v>125</v>
      </c>
      <c r="AC5" s="13" t="s">
        <v>399</v>
      </c>
      <c r="AD5" s="13" t="s">
        <v>127</v>
      </c>
    </row>
    <row r="6" spans="1:30" s="5" customFormat="1" ht="15" customHeight="1" x14ac:dyDescent="0.35">
      <c r="A6" s="18"/>
      <c r="B6" s="20" t="s">
        <v>106</v>
      </c>
      <c r="C6" s="19" t="s">
        <v>318</v>
      </c>
      <c r="D6" s="19" t="s">
        <v>193</v>
      </c>
      <c r="E6" s="19" t="s">
        <v>251</v>
      </c>
      <c r="F6" s="19" t="s">
        <v>217</v>
      </c>
      <c r="G6" s="19" t="s">
        <v>218</v>
      </c>
      <c r="H6" s="21">
        <v>0.01</v>
      </c>
      <c r="I6" s="68"/>
      <c r="J6" s="22">
        <v>116.43</v>
      </c>
      <c r="K6" s="68"/>
      <c r="L6" s="23">
        <v>3.0277226133000001E-2</v>
      </c>
      <c r="M6" s="23">
        <v>7.0413648957000002E-2</v>
      </c>
      <c r="N6" s="23">
        <v>3.9360377842999998E-2</v>
      </c>
      <c r="O6" s="23">
        <v>0.14754017782000001</v>
      </c>
      <c r="P6" s="61"/>
      <c r="Q6" s="21">
        <v>1.0508801121E-2</v>
      </c>
      <c r="R6" s="21">
        <v>9.0270270270000008E-2</v>
      </c>
      <c r="S6" s="61"/>
      <c r="T6" s="64">
        <v>12932.114283999999</v>
      </c>
      <c r="U6" s="66">
        <v>6.1030000000000001E-2</v>
      </c>
      <c r="V6" s="67"/>
      <c r="W6" s="64">
        <v>5487900.5724999998</v>
      </c>
      <c r="X6" s="64">
        <v>4990006.8512000004</v>
      </c>
      <c r="Y6" s="56">
        <v>1.099778163867704</v>
      </c>
      <c r="Z6" s="68"/>
      <c r="AA6" s="57">
        <v>1.2</v>
      </c>
      <c r="AB6" s="23">
        <v>0.12367946405565573</v>
      </c>
      <c r="AC6" s="23" t="s">
        <v>160</v>
      </c>
      <c r="AD6" s="65">
        <v>44253</v>
      </c>
    </row>
    <row r="7" spans="1:30" s="5" customFormat="1" ht="15" customHeight="1" x14ac:dyDescent="0.35">
      <c r="A7" s="18"/>
      <c r="B7" s="20" t="s">
        <v>52</v>
      </c>
      <c r="C7" s="19" t="s">
        <v>215</v>
      </c>
      <c r="D7" s="19" t="s">
        <v>193</v>
      </c>
      <c r="E7" s="19" t="s">
        <v>216</v>
      </c>
      <c r="F7" s="19" t="s">
        <v>217</v>
      </c>
      <c r="G7" s="19" t="s">
        <v>218</v>
      </c>
      <c r="H7" s="21">
        <v>1.2500000000000001E-2</v>
      </c>
      <c r="I7" s="68"/>
      <c r="J7" s="22">
        <v>152.44</v>
      </c>
      <c r="K7" s="68"/>
      <c r="L7" s="23">
        <v>-4.2420360063000005E-2</v>
      </c>
      <c r="M7" s="23">
        <v>4.9444832675E-3</v>
      </c>
      <c r="N7" s="23">
        <v>-4.8856450443E-2</v>
      </c>
      <c r="O7" s="23">
        <v>6.6509648323999998E-2</v>
      </c>
      <c r="P7" s="61"/>
      <c r="Q7" s="21">
        <v>4.3154668835000002E-3</v>
      </c>
      <c r="R7" s="21">
        <v>5.2498334444000004E-2</v>
      </c>
      <c r="S7" s="61"/>
      <c r="T7" s="64">
        <v>4574.5174251999997</v>
      </c>
      <c r="U7" s="66">
        <v>4.6079999999999996E-2</v>
      </c>
      <c r="V7" s="68"/>
      <c r="W7" s="64">
        <v>3672550.4859000002</v>
      </c>
      <c r="X7" s="64">
        <v>3774561.0093999999</v>
      </c>
      <c r="Y7" s="56">
        <v>0.97297420196786932</v>
      </c>
      <c r="Z7" s="68"/>
      <c r="AA7" s="57">
        <v>0.69</v>
      </c>
      <c r="AB7" s="23">
        <v>5.4316452374704796E-2</v>
      </c>
      <c r="AC7" s="23" t="s">
        <v>154</v>
      </c>
      <c r="AD7" s="65">
        <v>44253</v>
      </c>
    </row>
    <row r="8" spans="1:30" s="5" customFormat="1" ht="15" customHeight="1" x14ac:dyDescent="0.35">
      <c r="A8" s="18"/>
      <c r="B8" s="20" t="s">
        <v>98</v>
      </c>
      <c r="C8" s="19" t="s">
        <v>303</v>
      </c>
      <c r="D8" s="19" t="s">
        <v>193</v>
      </c>
      <c r="E8" s="19" t="s">
        <v>251</v>
      </c>
      <c r="F8" s="19" t="s">
        <v>217</v>
      </c>
      <c r="G8" s="19" t="s">
        <v>218</v>
      </c>
      <c r="H8" s="21">
        <v>1.0800000000000001E-2</v>
      </c>
      <c r="I8" s="68"/>
      <c r="J8" s="22">
        <v>91.59</v>
      </c>
      <c r="K8" s="68"/>
      <c r="L8" s="23">
        <v>3.840377155E-2</v>
      </c>
      <c r="M8" s="23">
        <v>7.4807428933000006E-2</v>
      </c>
      <c r="N8" s="23">
        <v>6.3695117777999993E-2</v>
      </c>
      <c r="O8" s="23">
        <v>-5.1537399650999995E-2</v>
      </c>
      <c r="P8" s="61"/>
      <c r="Q8" s="21">
        <v>2.8264556246E-3</v>
      </c>
      <c r="R8" s="21">
        <v>3.7059115747999999E-2</v>
      </c>
      <c r="S8" s="61"/>
      <c r="T8" s="64">
        <v>4406.3410415999997</v>
      </c>
      <c r="U8" s="66">
        <v>3.9369999999999995E-2</v>
      </c>
      <c r="V8" s="68"/>
      <c r="W8" s="64">
        <v>3580902.1982999998</v>
      </c>
      <c r="X8" s="64">
        <v>3839105.7492999998</v>
      </c>
      <c r="Y8" s="56">
        <v>0.93274382945896206</v>
      </c>
      <c r="Z8" s="68"/>
      <c r="AA8" s="57">
        <v>0.25</v>
      </c>
      <c r="AB8" s="23">
        <v>3.2754667540124467E-2</v>
      </c>
      <c r="AC8" s="23" t="s">
        <v>160</v>
      </c>
      <c r="AD8" s="65">
        <v>44253</v>
      </c>
    </row>
    <row r="9" spans="1:30" s="5" customFormat="1" ht="15" customHeight="1" x14ac:dyDescent="0.35">
      <c r="A9" s="18"/>
      <c r="B9" s="20" t="s">
        <v>85</v>
      </c>
      <c r="C9" s="19" t="s">
        <v>284</v>
      </c>
      <c r="D9" s="19" t="s">
        <v>193</v>
      </c>
      <c r="E9" s="19" t="s">
        <v>285</v>
      </c>
      <c r="F9" s="19" t="s">
        <v>220</v>
      </c>
      <c r="G9" s="19" t="s">
        <v>220</v>
      </c>
      <c r="H9" s="21">
        <v>6.0000000000000001E-3</v>
      </c>
      <c r="I9" s="68"/>
      <c r="J9" s="22">
        <v>177</v>
      </c>
      <c r="K9" s="68"/>
      <c r="L9" s="23">
        <v>-2.9463795181000002E-3</v>
      </c>
      <c r="M9" s="23">
        <v>7.9752898685999996E-2</v>
      </c>
      <c r="N9" s="23">
        <v>1.0084883961000001E-3</v>
      </c>
      <c r="O9" s="23">
        <v>0.30600923478999997</v>
      </c>
      <c r="P9" s="61"/>
      <c r="Q9" s="21">
        <v>4.3746494672000005E-3</v>
      </c>
      <c r="R9" s="21">
        <v>7.1576898117999999E-2</v>
      </c>
      <c r="S9" s="61"/>
      <c r="T9" s="64">
        <v>7643.9511178000002</v>
      </c>
      <c r="U9" s="66">
        <v>3.6119999999999999E-2</v>
      </c>
      <c r="V9" s="68"/>
      <c r="W9" s="64">
        <v>3263343.159</v>
      </c>
      <c r="X9" s="64">
        <v>2723229.8475000001</v>
      </c>
      <c r="Y9" s="56">
        <v>1.1983355580491448</v>
      </c>
      <c r="Z9" s="68"/>
      <c r="AA9" s="57">
        <v>0.78</v>
      </c>
      <c r="AB9" s="23">
        <v>5.2881355932203389E-2</v>
      </c>
      <c r="AC9" s="23" t="s">
        <v>154</v>
      </c>
      <c r="AD9" s="65">
        <v>44253</v>
      </c>
    </row>
    <row r="10" spans="1:30" s="5" customFormat="1" ht="15" customHeight="1" x14ac:dyDescent="0.35">
      <c r="A10" s="18"/>
      <c r="B10" s="20" t="s">
        <v>166</v>
      </c>
      <c r="C10" s="19" t="s">
        <v>324</v>
      </c>
      <c r="D10" s="19" t="s">
        <v>193</v>
      </c>
      <c r="E10" s="19" t="s">
        <v>285</v>
      </c>
      <c r="F10" s="19" t="s">
        <v>325</v>
      </c>
      <c r="G10" s="19" t="s">
        <v>208</v>
      </c>
      <c r="H10" s="21">
        <v>8.5000000000000006E-3</v>
      </c>
      <c r="I10" s="68"/>
      <c r="J10" s="22">
        <v>116</v>
      </c>
      <c r="K10" s="68"/>
      <c r="L10" s="23">
        <v>-4.6145329838000002E-2</v>
      </c>
      <c r="M10" s="23">
        <v>-3.2548053839000002E-2</v>
      </c>
      <c r="N10" s="23">
        <v>-5.0882828625000001E-2</v>
      </c>
      <c r="O10" s="23">
        <v>0.10752892443000001</v>
      </c>
      <c r="P10" s="61"/>
      <c r="Q10" s="21">
        <v>4.7463175123000001E-3</v>
      </c>
      <c r="R10" s="21">
        <v>6.0973451327000001E-2</v>
      </c>
      <c r="S10" s="61"/>
      <c r="T10" s="64">
        <v>9609.5250491000006</v>
      </c>
      <c r="U10" s="66">
        <v>3.3509999999999998E-2</v>
      </c>
      <c r="V10" s="68"/>
      <c r="W10" s="64">
        <v>2407864.0839999998</v>
      </c>
      <c r="X10" s="64">
        <v>2262862.0016000001</v>
      </c>
      <c r="Y10" s="56">
        <v>1.0640790654920509</v>
      </c>
      <c r="Z10" s="68"/>
      <c r="AA10" s="57">
        <v>0.57999999999999996</v>
      </c>
      <c r="AB10" s="23">
        <v>5.9999999999999991E-2</v>
      </c>
      <c r="AC10" s="23" t="s">
        <v>167</v>
      </c>
      <c r="AD10" s="65">
        <v>44253</v>
      </c>
    </row>
    <row r="11" spans="1:30" s="5" customFormat="1" ht="15" customHeight="1" x14ac:dyDescent="0.35">
      <c r="A11" s="18"/>
      <c r="B11" s="20" t="s">
        <v>51</v>
      </c>
      <c r="C11" s="19" t="s">
        <v>212</v>
      </c>
      <c r="D11" s="19" t="s">
        <v>193</v>
      </c>
      <c r="E11" s="19" t="s">
        <v>213</v>
      </c>
      <c r="F11" s="19" t="s">
        <v>210</v>
      </c>
      <c r="G11" s="19" t="s">
        <v>214</v>
      </c>
      <c r="H11" s="20">
        <v>1.3500000000000002E-2</v>
      </c>
      <c r="I11" s="68"/>
      <c r="J11" s="22">
        <v>81.7</v>
      </c>
      <c r="K11" s="68"/>
      <c r="L11" s="23">
        <v>-6.6317730017000004E-2</v>
      </c>
      <c r="M11" s="23">
        <v>-4.0334694987999999E-2</v>
      </c>
      <c r="N11" s="23">
        <v>-6.3909975186000001E-2</v>
      </c>
      <c r="O11" s="23">
        <v>-6.6880861944000003E-2</v>
      </c>
      <c r="P11" s="61"/>
      <c r="Q11" s="21">
        <v>5.4545454545000009E-3</v>
      </c>
      <c r="R11" s="21">
        <v>5.9445990932000002E-2</v>
      </c>
      <c r="S11" s="61"/>
      <c r="T11" s="64">
        <v>6687.9710186000002</v>
      </c>
      <c r="U11" s="66">
        <v>2.4119999999999999E-2</v>
      </c>
      <c r="V11" s="69"/>
      <c r="W11" s="64">
        <v>2176341.1033999999</v>
      </c>
      <c r="X11" s="64">
        <v>2866538.1167000001</v>
      </c>
      <c r="Y11" s="56">
        <v>0.75922280283697574</v>
      </c>
      <c r="Z11" s="68"/>
      <c r="AA11" s="57">
        <v>0.48</v>
      </c>
      <c r="AB11" s="23">
        <v>7.0501835985312108E-2</v>
      </c>
      <c r="AC11" s="23" t="s">
        <v>154</v>
      </c>
      <c r="AD11" s="65">
        <v>44260</v>
      </c>
    </row>
    <row r="12" spans="1:30" s="5" customFormat="1" ht="15" customHeight="1" x14ac:dyDescent="0.35">
      <c r="A12" s="18"/>
      <c r="B12" s="20" t="s">
        <v>55</v>
      </c>
      <c r="C12" s="19" t="s">
        <v>226</v>
      </c>
      <c r="D12" s="19" t="s">
        <v>227</v>
      </c>
      <c r="E12" s="19" t="s">
        <v>228</v>
      </c>
      <c r="F12" s="19" t="s">
        <v>229</v>
      </c>
      <c r="G12" s="19" t="s">
        <v>229</v>
      </c>
      <c r="H12" s="21">
        <v>2.7700000000000003E-3</v>
      </c>
      <c r="I12" s="68"/>
      <c r="J12" s="22">
        <v>112.78</v>
      </c>
      <c r="K12" s="68"/>
      <c r="L12" s="23">
        <v>3.2315864537000001E-3</v>
      </c>
      <c r="M12" s="23">
        <v>-5.7224648953000001E-2</v>
      </c>
      <c r="N12" s="23">
        <v>-6.4299457928999992E-2</v>
      </c>
      <c r="O12" s="23">
        <v>-0.12683288894</v>
      </c>
      <c r="P12" s="61"/>
      <c r="Q12" s="21">
        <v>9.5359462554999996E-3</v>
      </c>
      <c r="R12" s="21">
        <v>9.0604030281999995E-2</v>
      </c>
      <c r="S12" s="61"/>
      <c r="T12" s="64">
        <v>4068.2773576</v>
      </c>
      <c r="U12" s="66">
        <v>1.983E-2</v>
      </c>
      <c r="V12" s="68"/>
      <c r="W12" s="64">
        <v>1795422.6381999999</v>
      </c>
      <c r="X12" s="64">
        <v>1604545.3281</v>
      </c>
      <c r="Y12" s="56">
        <v>1.1189603726097439</v>
      </c>
      <c r="Z12" s="68"/>
      <c r="AA12" s="57">
        <v>1.0823299</v>
      </c>
      <c r="AB12" s="23">
        <v>0.11516189749955666</v>
      </c>
      <c r="AC12" s="23" t="s">
        <v>154</v>
      </c>
      <c r="AD12" s="65">
        <v>44253</v>
      </c>
    </row>
    <row r="13" spans="1:30" s="5" customFormat="1" ht="15" customHeight="1" x14ac:dyDescent="0.35">
      <c r="A13" s="18"/>
      <c r="B13" s="20" t="s">
        <v>74</v>
      </c>
      <c r="C13" s="19" t="s">
        <v>266</v>
      </c>
      <c r="D13" s="19" t="s">
        <v>193</v>
      </c>
      <c r="E13" s="19" t="s">
        <v>197</v>
      </c>
      <c r="F13" s="19" t="s">
        <v>267</v>
      </c>
      <c r="G13" s="19" t="s">
        <v>267</v>
      </c>
      <c r="H13" s="21">
        <v>6.0000000000000001E-3</v>
      </c>
      <c r="I13" s="68"/>
      <c r="J13" s="22">
        <v>199.55</v>
      </c>
      <c r="K13" s="68"/>
      <c r="L13" s="23">
        <v>-7.2751643483999998E-2</v>
      </c>
      <c r="M13" s="23">
        <v>-3.9195810817E-2</v>
      </c>
      <c r="N13" s="23">
        <v>-6.6891226068999998E-2</v>
      </c>
      <c r="O13" s="23">
        <v>-0.17885244191000002</v>
      </c>
      <c r="P13" s="61"/>
      <c r="Q13" s="21">
        <v>3.7031893717999996E-3</v>
      </c>
      <c r="R13" s="21">
        <v>2.4039999999999999E-2</v>
      </c>
      <c r="S13" s="61"/>
      <c r="T13" s="64">
        <v>2324.6911269000002</v>
      </c>
      <c r="U13" s="66">
        <v>2.2040000000000001E-2</v>
      </c>
      <c r="V13" s="68"/>
      <c r="W13" s="64">
        <v>1995500</v>
      </c>
      <c r="X13" s="64">
        <v>2204296.5613000002</v>
      </c>
      <c r="Y13" s="56">
        <v>0.90527746358372907</v>
      </c>
      <c r="Z13" s="68"/>
      <c r="AA13" s="57">
        <v>0.8</v>
      </c>
      <c r="AB13" s="23">
        <v>4.8108243547982966E-2</v>
      </c>
      <c r="AC13" s="23" t="s">
        <v>154</v>
      </c>
      <c r="AD13" s="65">
        <v>44253</v>
      </c>
    </row>
    <row r="14" spans="1:30" s="5" customFormat="1" ht="15" customHeight="1" x14ac:dyDescent="0.35">
      <c r="A14" s="18"/>
      <c r="B14" s="20" t="s">
        <v>147</v>
      </c>
      <c r="C14" s="19" t="s">
        <v>326</v>
      </c>
      <c r="D14" s="19" t="s">
        <v>193</v>
      </c>
      <c r="E14" s="19" t="s">
        <v>197</v>
      </c>
      <c r="F14" s="19" t="s">
        <v>210</v>
      </c>
      <c r="G14" s="19" t="s">
        <v>208</v>
      </c>
      <c r="H14" s="21">
        <v>5.5000000000000005E-3</v>
      </c>
      <c r="I14" s="68"/>
      <c r="J14" s="22">
        <v>103.48</v>
      </c>
      <c r="K14" s="68"/>
      <c r="L14" s="23">
        <v>-8.5438404896000006E-2</v>
      </c>
      <c r="M14" s="23">
        <v>-7.0606065671000001E-2</v>
      </c>
      <c r="N14" s="23">
        <v>-0.10547289688</v>
      </c>
      <c r="O14" s="23">
        <v>3.6732306326000001E-3</v>
      </c>
      <c r="P14" s="61"/>
      <c r="Q14" s="21">
        <v>3.0837004405000002E-3</v>
      </c>
      <c r="R14" s="21">
        <v>2.8805253085000003E-2</v>
      </c>
      <c r="S14" s="61"/>
      <c r="T14" s="64">
        <v>5314.7981325999999</v>
      </c>
      <c r="U14" s="66">
        <v>2.0790000000000003E-2</v>
      </c>
      <c r="V14" s="68"/>
      <c r="W14" s="64">
        <v>1884131.0367999999</v>
      </c>
      <c r="X14" s="64">
        <v>2035124.871</v>
      </c>
      <c r="Y14" s="56">
        <v>0.92580610833682841</v>
      </c>
      <c r="Z14" s="68"/>
      <c r="AA14" s="57">
        <v>0.35</v>
      </c>
      <c r="AB14" s="23">
        <v>4.058755315036721E-2</v>
      </c>
      <c r="AC14" s="23" t="s">
        <v>159</v>
      </c>
      <c r="AD14" s="65">
        <v>44245</v>
      </c>
    </row>
    <row r="15" spans="1:30" s="5" customFormat="1" ht="15" customHeight="1" x14ac:dyDescent="0.35">
      <c r="A15" s="18"/>
      <c r="B15" s="20" t="s">
        <v>99</v>
      </c>
      <c r="C15" s="19" t="s">
        <v>304</v>
      </c>
      <c r="D15" s="19" t="s">
        <v>193</v>
      </c>
      <c r="E15" s="19" t="s">
        <v>216</v>
      </c>
      <c r="F15" s="19" t="s">
        <v>305</v>
      </c>
      <c r="G15" s="19" t="s">
        <v>306</v>
      </c>
      <c r="H15" s="21">
        <v>0.01</v>
      </c>
      <c r="I15" s="68"/>
      <c r="J15" s="22">
        <v>90.4</v>
      </c>
      <c r="K15" s="68"/>
      <c r="L15" s="23">
        <v>-6.4126223127999996E-2</v>
      </c>
      <c r="M15" s="23">
        <v>-1.9697578184E-2</v>
      </c>
      <c r="N15" s="23">
        <v>-7.6353914755000002E-2</v>
      </c>
      <c r="O15" s="23">
        <v>-4.9584130391999999E-2</v>
      </c>
      <c r="P15" s="61"/>
      <c r="Q15" s="21">
        <v>5.4571663921000003E-3</v>
      </c>
      <c r="R15" s="21">
        <v>5.8415841583999997E-2</v>
      </c>
      <c r="S15" s="61"/>
      <c r="T15" s="64">
        <v>2842.3059026000001</v>
      </c>
      <c r="U15" s="66">
        <v>2.1179999999999997E-2</v>
      </c>
      <c r="V15" s="68"/>
      <c r="W15" s="64">
        <v>1877366.4512</v>
      </c>
      <c r="X15" s="64">
        <v>2362857.6773000001</v>
      </c>
      <c r="Y15" s="56">
        <v>0.79453217569381362</v>
      </c>
      <c r="Z15" s="68"/>
      <c r="AA15" s="57">
        <v>0.53</v>
      </c>
      <c r="AB15" s="23">
        <v>7.0353982300884951E-2</v>
      </c>
      <c r="AC15" s="23" t="s">
        <v>161</v>
      </c>
      <c r="AD15" s="65">
        <v>44253</v>
      </c>
    </row>
    <row r="16" spans="1:30" s="5" customFormat="1" ht="15" customHeight="1" x14ac:dyDescent="0.35">
      <c r="A16" s="18"/>
      <c r="B16" s="20" t="s">
        <v>173</v>
      </c>
      <c r="C16" s="19" t="s">
        <v>350</v>
      </c>
      <c r="D16" s="19" t="s">
        <v>193</v>
      </c>
      <c r="E16" s="19" t="s">
        <v>224</v>
      </c>
      <c r="F16" s="19" t="s">
        <v>267</v>
      </c>
      <c r="G16" s="19" t="s">
        <v>351</v>
      </c>
      <c r="H16" s="21">
        <v>6.0000000000000001E-3</v>
      </c>
      <c r="I16" s="68"/>
      <c r="J16" s="22">
        <v>100.64</v>
      </c>
      <c r="K16" s="68"/>
      <c r="L16" s="23">
        <v>-1.8543105955E-2</v>
      </c>
      <c r="M16" s="23">
        <v>4.3817285932000001E-3</v>
      </c>
      <c r="N16" s="23">
        <v>-2.4314892224000004E-2</v>
      </c>
      <c r="O16" s="23">
        <v>4.9128857144999996E-2</v>
      </c>
      <c r="P16" s="61"/>
      <c r="Q16" s="21">
        <v>5.3351440489000004E-3</v>
      </c>
      <c r="R16" s="21">
        <v>7.5430210324999997E-2</v>
      </c>
      <c r="S16" s="61"/>
      <c r="T16" s="64">
        <v>3506.2318921999999</v>
      </c>
      <c r="U16" s="66">
        <v>2.3940000000000003E-2</v>
      </c>
      <c r="V16" s="68"/>
      <c r="W16" s="64">
        <v>2168490.08</v>
      </c>
      <c r="X16" s="64">
        <v>2100054.5129999998</v>
      </c>
      <c r="Y16" s="56">
        <v>1.0325875193126477</v>
      </c>
      <c r="Z16" s="68"/>
      <c r="AA16" s="57">
        <v>0.55000000000000004</v>
      </c>
      <c r="AB16" s="23">
        <v>6.5580286168521462E-2</v>
      </c>
      <c r="AC16" s="23" t="s">
        <v>154</v>
      </c>
      <c r="AD16" s="65">
        <v>44253</v>
      </c>
    </row>
    <row r="17" spans="1:30" s="5" customFormat="1" ht="15" customHeight="1" x14ac:dyDescent="0.35">
      <c r="A17" s="18"/>
      <c r="B17" s="20" t="s">
        <v>100</v>
      </c>
      <c r="C17" s="19" t="s">
        <v>307</v>
      </c>
      <c r="D17" s="19" t="s">
        <v>193</v>
      </c>
      <c r="E17" s="19" t="s">
        <v>251</v>
      </c>
      <c r="F17" s="19" t="s">
        <v>210</v>
      </c>
      <c r="G17" s="19" t="s">
        <v>208</v>
      </c>
      <c r="H17" s="21">
        <v>9.0000000000000011E-3</v>
      </c>
      <c r="I17" s="68"/>
      <c r="J17" s="22">
        <v>10.36</v>
      </c>
      <c r="K17" s="68"/>
      <c r="L17" s="23">
        <v>-2.1635816029999998E-2</v>
      </c>
      <c r="M17" s="23">
        <v>3.8795934763000001E-2</v>
      </c>
      <c r="N17" s="23">
        <v>1.7009938038000001E-2</v>
      </c>
      <c r="O17" s="23">
        <v>0.14759187879000002</v>
      </c>
      <c r="P17" s="61"/>
      <c r="Q17" s="21">
        <v>7.4418604651E-3</v>
      </c>
      <c r="R17" s="21">
        <v>8.5000000000000006E-2</v>
      </c>
      <c r="S17" s="61"/>
      <c r="T17" s="64">
        <v>7755.0235069</v>
      </c>
      <c r="U17" s="66">
        <v>2.6360000000000001E-2</v>
      </c>
      <c r="V17" s="68"/>
      <c r="W17" s="64">
        <v>1890575.4728000001</v>
      </c>
      <c r="X17" s="64">
        <v>1839036.6544999999</v>
      </c>
      <c r="Y17" s="56">
        <v>1.0280248999789581</v>
      </c>
      <c r="Z17" s="68"/>
      <c r="AA17" s="57">
        <v>0.08</v>
      </c>
      <c r="AB17" s="23">
        <v>9.2664092664092659E-2</v>
      </c>
      <c r="AC17" s="23" t="s">
        <v>154</v>
      </c>
      <c r="AD17" s="65">
        <v>44253</v>
      </c>
    </row>
    <row r="18" spans="1:30" s="5" customFormat="1" ht="15" customHeight="1" x14ac:dyDescent="0.35">
      <c r="A18" s="18"/>
      <c r="B18" s="20" t="s">
        <v>145</v>
      </c>
      <c r="C18" s="19" t="s">
        <v>296</v>
      </c>
      <c r="D18" s="19" t="s">
        <v>193</v>
      </c>
      <c r="E18" s="19" t="s">
        <v>224</v>
      </c>
      <c r="F18" s="19" t="s">
        <v>210</v>
      </c>
      <c r="G18" s="19" t="s">
        <v>214</v>
      </c>
      <c r="H18" s="21">
        <v>1.2500000000000001E-2</v>
      </c>
      <c r="I18" s="68"/>
      <c r="J18" s="22">
        <v>89.5</v>
      </c>
      <c r="K18" s="68"/>
      <c r="L18" s="23">
        <v>-2.4503025597999998E-2</v>
      </c>
      <c r="M18" s="23">
        <v>2.8370962534999999E-2</v>
      </c>
      <c r="N18" s="23">
        <v>-1.9439654750999999E-2</v>
      </c>
      <c r="O18" s="23">
        <v>8.7624567396999989E-2</v>
      </c>
      <c r="P18" s="61"/>
      <c r="Q18" s="21">
        <v>6.0658578856000005E-3</v>
      </c>
      <c r="R18" s="21">
        <v>6.4232743868E-2</v>
      </c>
      <c r="S18" s="61"/>
      <c r="T18" s="64">
        <v>5054.8037700000004</v>
      </c>
      <c r="U18" s="66">
        <v>2.044E-2</v>
      </c>
      <c r="V18" s="68"/>
      <c r="W18" s="64">
        <v>1840386.0834999999</v>
      </c>
      <c r="X18" s="64">
        <v>1742146.4687999999</v>
      </c>
      <c r="Y18" s="56">
        <v>1.056389985836075</v>
      </c>
      <c r="Z18" s="68"/>
      <c r="AA18" s="57">
        <v>0.56000000000000005</v>
      </c>
      <c r="AB18" s="23">
        <v>7.5083798882681574E-2</v>
      </c>
      <c r="AC18" s="23" t="s">
        <v>154</v>
      </c>
      <c r="AD18" s="65">
        <v>44260</v>
      </c>
    </row>
    <row r="19" spans="1:30" s="5" customFormat="1" ht="15" customHeight="1" x14ac:dyDescent="0.35">
      <c r="A19" s="18"/>
      <c r="B19" s="20" t="s">
        <v>53</v>
      </c>
      <c r="C19" s="19" t="s">
        <v>219</v>
      </c>
      <c r="D19" s="19" t="s">
        <v>193</v>
      </c>
      <c r="E19" s="19" t="s">
        <v>213</v>
      </c>
      <c r="F19" s="19" t="s">
        <v>220</v>
      </c>
      <c r="G19" s="19" t="s">
        <v>220</v>
      </c>
      <c r="H19" s="21">
        <v>0.01</v>
      </c>
      <c r="I19" s="68"/>
      <c r="J19" s="22">
        <v>143.85</v>
      </c>
      <c r="K19" s="68"/>
      <c r="L19" s="23">
        <v>-4.1049713267E-2</v>
      </c>
      <c r="M19" s="23">
        <v>-5.0753097948000002E-3</v>
      </c>
      <c r="N19" s="23">
        <v>-6.9713729158000004E-2</v>
      </c>
      <c r="O19" s="23">
        <v>-2.0697340953999999E-2</v>
      </c>
      <c r="P19" s="61"/>
      <c r="Q19" s="21">
        <v>4.4462140819000002E-3</v>
      </c>
      <c r="R19" s="21">
        <v>5.0952135872000003E-2</v>
      </c>
      <c r="S19" s="61"/>
      <c r="T19" s="64">
        <v>3559.0011783</v>
      </c>
      <c r="U19" s="66">
        <v>1.8890000000000001E-2</v>
      </c>
      <c r="V19" s="68"/>
      <c r="W19" s="64">
        <v>1699985.7830000001</v>
      </c>
      <c r="X19" s="64">
        <v>2001162.0876</v>
      </c>
      <c r="Y19" s="56">
        <v>0.84949929520141887</v>
      </c>
      <c r="Z19" s="68"/>
      <c r="AA19" s="57">
        <v>0.67</v>
      </c>
      <c r="AB19" s="23">
        <v>5.5891553701772685E-2</v>
      </c>
      <c r="AC19" s="23" t="s">
        <v>154</v>
      </c>
      <c r="AD19" s="65">
        <v>44253</v>
      </c>
    </row>
    <row r="20" spans="1:30" s="5" customFormat="1" ht="15" customHeight="1" x14ac:dyDescent="0.35">
      <c r="A20" s="18"/>
      <c r="B20" s="20" t="s">
        <v>181</v>
      </c>
      <c r="C20" s="19" t="s">
        <v>349</v>
      </c>
      <c r="D20" s="19" t="s">
        <v>193</v>
      </c>
      <c r="E20" s="19" t="s">
        <v>216</v>
      </c>
      <c r="F20" s="19" t="s">
        <v>220</v>
      </c>
      <c r="G20" s="19" t="s">
        <v>220</v>
      </c>
      <c r="H20" s="21">
        <v>9.0000000000000011E-3</v>
      </c>
      <c r="I20" s="68"/>
      <c r="J20" s="22">
        <v>125.5</v>
      </c>
      <c r="K20" s="68"/>
      <c r="L20" s="23">
        <v>-2.9459387610999997E-2</v>
      </c>
      <c r="M20" s="23">
        <v>1.6420856836999998E-2</v>
      </c>
      <c r="N20" s="23">
        <v>-1.3758189714E-2</v>
      </c>
      <c r="O20" s="23">
        <v>0.20484074524000001</v>
      </c>
      <c r="P20" s="61"/>
      <c r="Q20" s="21">
        <v>5.2307692307999995E-3</v>
      </c>
      <c r="R20" s="21">
        <v>7.1403692093000001E-2</v>
      </c>
      <c r="S20" s="61"/>
      <c r="T20" s="64">
        <v>7142.0960514999997</v>
      </c>
      <c r="U20" s="66">
        <v>2.564E-2</v>
      </c>
      <c r="V20" s="68"/>
      <c r="W20" s="64">
        <v>2310010.4789999998</v>
      </c>
      <c r="X20" s="64">
        <v>2173315.2469000001</v>
      </c>
      <c r="Y20" s="56">
        <v>1.0628971026154539</v>
      </c>
      <c r="Z20" s="68"/>
      <c r="AA20" s="57">
        <v>0.68</v>
      </c>
      <c r="AB20" s="23">
        <v>6.5019920318725097E-2</v>
      </c>
      <c r="AC20" s="23" t="s">
        <v>154</v>
      </c>
      <c r="AD20" s="65">
        <v>44253</v>
      </c>
    </row>
    <row r="21" spans="1:30" s="5" customFormat="1" ht="15" customHeight="1" x14ac:dyDescent="0.35">
      <c r="A21" s="18"/>
      <c r="B21" s="20" t="s">
        <v>148</v>
      </c>
      <c r="C21" s="19" t="s">
        <v>327</v>
      </c>
      <c r="D21" s="19" t="s">
        <v>193</v>
      </c>
      <c r="E21" s="19" t="s">
        <v>197</v>
      </c>
      <c r="F21" s="19" t="s">
        <v>209</v>
      </c>
      <c r="G21" s="19" t="s">
        <v>206</v>
      </c>
      <c r="H21" s="21">
        <v>1.3500000000000002E-2</v>
      </c>
      <c r="I21" s="68"/>
      <c r="J21" s="22">
        <v>108.92</v>
      </c>
      <c r="K21" s="68"/>
      <c r="L21" s="23">
        <v>-6.0551744137999998E-2</v>
      </c>
      <c r="M21" s="23">
        <v>-2.0937847594000001E-2</v>
      </c>
      <c r="N21" s="23">
        <v>-4.4961836817999999E-2</v>
      </c>
      <c r="O21" s="23">
        <v>4.6533800131999994E-2</v>
      </c>
      <c r="P21" s="61"/>
      <c r="Q21" s="21">
        <v>4.7210300429000006E-3</v>
      </c>
      <c r="R21" s="21">
        <v>3.7453703704000002E-2</v>
      </c>
      <c r="S21" s="61"/>
      <c r="T21" s="64">
        <v>3766.6979872000002</v>
      </c>
      <c r="U21" s="66">
        <v>1.7159999999999998E-2</v>
      </c>
      <c r="V21" s="68"/>
      <c r="W21" s="64">
        <v>1554396.7753999999</v>
      </c>
      <c r="X21" s="64">
        <v>1708114.1218000001</v>
      </c>
      <c r="Y21" s="56">
        <v>0.91000756656820225</v>
      </c>
      <c r="Z21" s="68"/>
      <c r="AA21" s="57">
        <v>0.55000000000000004</v>
      </c>
      <c r="AB21" s="23">
        <v>6.0594932060227695E-2</v>
      </c>
      <c r="AC21" s="23" t="s">
        <v>154</v>
      </c>
      <c r="AD21" s="65">
        <v>44253</v>
      </c>
    </row>
    <row r="22" spans="1:30" s="5" customFormat="1" ht="15" customHeight="1" x14ac:dyDescent="0.35">
      <c r="A22" s="18"/>
      <c r="B22" s="20" t="s">
        <v>374</v>
      </c>
      <c r="C22" s="19" t="s">
        <v>404</v>
      </c>
      <c r="D22" s="19" t="s">
        <v>193</v>
      </c>
      <c r="E22" s="19" t="s">
        <v>285</v>
      </c>
      <c r="F22" s="19" t="s">
        <v>273</v>
      </c>
      <c r="G22" s="19" t="s">
        <v>405</v>
      </c>
      <c r="H22" s="21">
        <v>0.01</v>
      </c>
      <c r="I22" s="68"/>
      <c r="J22" s="22">
        <v>111.6</v>
      </c>
      <c r="K22" s="68"/>
      <c r="L22" s="23">
        <v>-1.2337265151000001E-2</v>
      </c>
      <c r="M22" s="23">
        <v>-2.5288337100999998E-2</v>
      </c>
      <c r="N22" s="23">
        <v>-1.9718556171000001E-2</v>
      </c>
      <c r="O22" s="23">
        <v>3.3602241802999998E-2</v>
      </c>
      <c r="P22" s="61"/>
      <c r="Q22" s="21">
        <v>4.7560331161000001E-3</v>
      </c>
      <c r="R22" s="21">
        <v>5.7583478260999993E-2</v>
      </c>
      <c r="S22" s="61"/>
      <c r="T22" s="64">
        <v>2835.2195588</v>
      </c>
      <c r="U22" s="66">
        <v>1.8249999999999999E-2</v>
      </c>
      <c r="V22" s="68"/>
      <c r="W22" s="64">
        <v>1649311.9595999999</v>
      </c>
      <c r="X22" s="64">
        <v>1602509.0721</v>
      </c>
      <c r="Y22" s="56">
        <v>1.029206004705276</v>
      </c>
      <c r="Z22" s="68"/>
      <c r="AA22" s="57">
        <v>0.54</v>
      </c>
      <c r="AB22" s="23">
        <v>5.8064516129032268E-2</v>
      </c>
      <c r="AC22" s="23" t="s">
        <v>156</v>
      </c>
      <c r="AD22" s="65">
        <v>44253</v>
      </c>
    </row>
    <row r="23" spans="1:30" s="5" customFormat="1" ht="15" customHeight="1" x14ac:dyDescent="0.35">
      <c r="A23" s="18"/>
      <c r="B23" s="20" t="s">
        <v>195</v>
      </c>
      <c r="C23" s="19" t="s">
        <v>196</v>
      </c>
      <c r="D23" s="19" t="s">
        <v>193</v>
      </c>
      <c r="E23" s="19" t="s">
        <v>197</v>
      </c>
      <c r="F23" s="19" t="s">
        <v>198</v>
      </c>
      <c r="G23" s="19" t="s">
        <v>199</v>
      </c>
      <c r="H23" s="21" t="s">
        <v>200</v>
      </c>
      <c r="I23" s="68"/>
      <c r="J23" s="22">
        <v>88.75</v>
      </c>
      <c r="K23" s="68"/>
      <c r="L23" s="23">
        <v>-7.3703938639000002E-2</v>
      </c>
      <c r="M23" s="23">
        <v>-3.7062606142999999E-2</v>
      </c>
      <c r="N23" s="23">
        <v>-4.4721987259E-2</v>
      </c>
      <c r="O23" s="23">
        <v>-8.0903668181999996E-2</v>
      </c>
      <c r="P23" s="61"/>
      <c r="Q23" s="21">
        <v>4.1567078873999998E-3</v>
      </c>
      <c r="R23" s="21">
        <v>3.9254559873E-2</v>
      </c>
      <c r="S23" s="61"/>
      <c r="T23" s="64">
        <v>3863.6006926</v>
      </c>
      <c r="U23" s="66">
        <v>1.5520000000000001E-2</v>
      </c>
      <c r="V23" s="68"/>
      <c r="W23" s="64">
        <v>1400529.4038</v>
      </c>
      <c r="X23" s="64">
        <v>1535511.9065</v>
      </c>
      <c r="Y23" s="56">
        <v>0.91209283228048998</v>
      </c>
      <c r="Z23" s="68"/>
      <c r="AA23" s="57">
        <v>0.4</v>
      </c>
      <c r="AB23" s="23">
        <v>5.4084507042253531E-2</v>
      </c>
      <c r="AC23" s="23" t="s">
        <v>154</v>
      </c>
      <c r="AD23" s="65">
        <v>44253</v>
      </c>
    </row>
    <row r="24" spans="1:30" s="5" customFormat="1" ht="15" customHeight="1" x14ac:dyDescent="0.35">
      <c r="A24" s="18"/>
      <c r="B24" s="20" t="s">
        <v>194</v>
      </c>
      <c r="C24" s="19" t="s">
        <v>407</v>
      </c>
      <c r="D24" s="19" t="s">
        <v>193</v>
      </c>
      <c r="E24" s="19" t="s">
        <v>285</v>
      </c>
      <c r="F24" s="19" t="s">
        <v>210</v>
      </c>
      <c r="G24" s="19" t="s">
        <v>214</v>
      </c>
      <c r="H24" s="21">
        <v>8.9999999999999993E-3</v>
      </c>
      <c r="I24" s="68"/>
      <c r="J24" s="22">
        <v>115</v>
      </c>
      <c r="K24" s="68"/>
      <c r="L24" s="23">
        <v>-2.2358241945000003E-2</v>
      </c>
      <c r="M24" s="23">
        <v>0.10474675219</v>
      </c>
      <c r="N24" s="23">
        <v>4.2326083683000004E-2</v>
      </c>
      <c r="O24" s="23">
        <v>0.34209851397999996</v>
      </c>
      <c r="P24" s="61"/>
      <c r="Q24" s="21">
        <v>5.0748540978999999E-3</v>
      </c>
      <c r="R24" s="21">
        <v>6.8259023355000004E-2</v>
      </c>
      <c r="S24" s="61"/>
      <c r="T24" s="64">
        <v>7346.2980997000004</v>
      </c>
      <c r="U24" s="66">
        <v>1.652E-2</v>
      </c>
      <c r="V24" s="68"/>
      <c r="W24" s="64">
        <v>1493217.615</v>
      </c>
      <c r="X24" s="64">
        <v>1313394.8570999999</v>
      </c>
      <c r="Y24" s="56">
        <v>1.1369144678220013</v>
      </c>
      <c r="Z24" s="68"/>
      <c r="AA24" s="57">
        <v>0.6</v>
      </c>
      <c r="AB24" s="23">
        <v>6.2608695652173904E-2</v>
      </c>
      <c r="AC24" s="23" t="s">
        <v>155</v>
      </c>
      <c r="AD24" s="65">
        <v>44239</v>
      </c>
    </row>
    <row r="25" spans="1:30" s="5" customFormat="1" ht="15" customHeight="1" x14ac:dyDescent="0.35">
      <c r="A25" s="18"/>
      <c r="B25" s="20" t="s">
        <v>375</v>
      </c>
      <c r="C25" s="19" t="s">
        <v>395</v>
      </c>
      <c r="D25" s="19" t="s">
        <v>193</v>
      </c>
      <c r="E25" s="19" t="s">
        <v>213</v>
      </c>
      <c r="F25" s="19" t="s">
        <v>229</v>
      </c>
      <c r="G25" s="19" t="s">
        <v>229</v>
      </c>
      <c r="H25" s="21">
        <v>5.0000000000000001E-3</v>
      </c>
      <c r="I25" s="68"/>
      <c r="J25" s="22">
        <v>108</v>
      </c>
      <c r="K25" s="68"/>
      <c r="L25" s="23">
        <v>8.3362096484000008E-4</v>
      </c>
      <c r="M25" s="23">
        <v>-1.1127777362E-2</v>
      </c>
      <c r="N25" s="23">
        <v>-1.4845674896000001E-2</v>
      </c>
      <c r="O25" s="23">
        <v>9.5769070812999998E-2</v>
      </c>
      <c r="P25" s="61"/>
      <c r="Q25" s="21">
        <v>6.1699972372999999E-3</v>
      </c>
      <c r="R25" s="21">
        <v>7.7274811321000003E-2</v>
      </c>
      <c r="S25" s="61"/>
      <c r="T25" s="64">
        <v>2130.0590364</v>
      </c>
      <c r="U25" s="66">
        <v>1.4339999999999999E-2</v>
      </c>
      <c r="V25" s="68"/>
      <c r="W25" s="64">
        <v>1296000</v>
      </c>
      <c r="X25" s="64">
        <v>1210311.3541999999</v>
      </c>
      <c r="Y25" s="56">
        <v>1.0707988448614028</v>
      </c>
      <c r="Z25" s="68"/>
      <c r="AA25" s="57">
        <v>0.67</v>
      </c>
      <c r="AB25" s="23">
        <v>7.4444444444444452E-2</v>
      </c>
      <c r="AC25" s="23" t="s">
        <v>155</v>
      </c>
      <c r="AD25" s="65">
        <v>44253</v>
      </c>
    </row>
    <row r="26" spans="1:30" s="5" customFormat="1" ht="15" customHeight="1" x14ac:dyDescent="0.35">
      <c r="A26" s="18"/>
      <c r="B26" s="20" t="s">
        <v>186</v>
      </c>
      <c r="C26" s="19" t="s">
        <v>354</v>
      </c>
      <c r="D26" s="19" t="s">
        <v>193</v>
      </c>
      <c r="E26" s="19" t="s">
        <v>285</v>
      </c>
      <c r="F26" s="19" t="s">
        <v>210</v>
      </c>
      <c r="G26" s="19" t="s">
        <v>235</v>
      </c>
      <c r="H26" s="21">
        <v>1.3000000000000001E-2</v>
      </c>
      <c r="I26" s="68"/>
      <c r="J26" s="22">
        <v>117.14</v>
      </c>
      <c r="K26" s="68"/>
      <c r="L26" s="23">
        <v>-5.0047343629999992E-3</v>
      </c>
      <c r="M26" s="23">
        <v>4.9802894215000004E-2</v>
      </c>
      <c r="N26" s="23">
        <v>-1.0626237094999999E-2</v>
      </c>
      <c r="O26" s="23">
        <v>0.16543336234000003</v>
      </c>
      <c r="P26" s="61"/>
      <c r="Q26" s="21">
        <v>3.9763113367000001E-3</v>
      </c>
      <c r="R26" s="21">
        <v>6.0704534991000002E-2</v>
      </c>
      <c r="S26" s="61"/>
      <c r="T26" s="64">
        <v>2694.2299204000001</v>
      </c>
      <c r="U26" s="66">
        <v>1.5269999999999999E-2</v>
      </c>
      <c r="V26" s="68"/>
      <c r="W26" s="64">
        <v>1379344.2338</v>
      </c>
      <c r="X26" s="64">
        <v>1299070.6506000001</v>
      </c>
      <c r="Y26" s="56">
        <v>1.0617930850511665</v>
      </c>
      <c r="Z26" s="68"/>
      <c r="AA26" s="57">
        <v>0.47</v>
      </c>
      <c r="AB26" s="23">
        <v>4.814751579306812E-2</v>
      </c>
      <c r="AC26" s="23" t="s">
        <v>156</v>
      </c>
      <c r="AD26" s="65">
        <v>44253</v>
      </c>
    </row>
    <row r="27" spans="1:30" s="5" customFormat="1" ht="15" customHeight="1" x14ac:dyDescent="0.35">
      <c r="A27" s="18"/>
      <c r="B27" s="20" t="s">
        <v>168</v>
      </c>
      <c r="C27" s="19" t="s">
        <v>332</v>
      </c>
      <c r="D27" s="19" t="s">
        <v>193</v>
      </c>
      <c r="E27" s="19" t="s">
        <v>251</v>
      </c>
      <c r="F27" s="19" t="s">
        <v>210</v>
      </c>
      <c r="G27" s="19" t="s">
        <v>333</v>
      </c>
      <c r="H27" s="21">
        <v>0.01</v>
      </c>
      <c r="I27" s="68"/>
      <c r="J27" s="22">
        <v>134.80000000000001</v>
      </c>
      <c r="K27" s="68"/>
      <c r="L27" s="23">
        <v>2.1531261726999998E-2</v>
      </c>
      <c r="M27" s="23">
        <v>0.17834183852999999</v>
      </c>
      <c r="N27" s="23">
        <v>9.6831057514999999E-2</v>
      </c>
      <c r="O27" s="23">
        <v>0.64440112075</v>
      </c>
      <c r="P27" s="61"/>
      <c r="Q27" s="21">
        <v>8.5241765281000009E-3</v>
      </c>
      <c r="R27" s="21">
        <v>0.11528444423</v>
      </c>
      <c r="S27" s="61"/>
      <c r="T27" s="64">
        <v>9673.0497673999998</v>
      </c>
      <c r="U27" s="66">
        <v>3.0679999999999999E-2</v>
      </c>
      <c r="V27" s="68"/>
      <c r="W27" s="64">
        <v>2156800</v>
      </c>
      <c r="X27" s="64">
        <v>1596555.6598</v>
      </c>
      <c r="Y27" s="56">
        <v>1.3509081169585917</v>
      </c>
      <c r="Z27" s="68"/>
      <c r="AA27" s="57">
        <v>1.2300386729999999</v>
      </c>
      <c r="AB27" s="23">
        <v>0.10949899166172104</v>
      </c>
      <c r="AC27" s="23" t="s">
        <v>156</v>
      </c>
      <c r="AD27" s="65">
        <v>44264</v>
      </c>
    </row>
    <row r="28" spans="1:30" s="5" customFormat="1" ht="15" customHeight="1" x14ac:dyDescent="0.35">
      <c r="A28" s="18"/>
      <c r="B28" s="20" t="s">
        <v>188</v>
      </c>
      <c r="C28" s="19" t="s">
        <v>357</v>
      </c>
      <c r="D28" s="19" t="s">
        <v>193</v>
      </c>
      <c r="E28" s="19" t="s">
        <v>285</v>
      </c>
      <c r="F28" s="19" t="s">
        <v>209</v>
      </c>
      <c r="G28" s="19" t="s">
        <v>206</v>
      </c>
      <c r="H28" s="21">
        <v>9.4999999999999998E-3</v>
      </c>
      <c r="I28" s="68"/>
      <c r="J28" s="22">
        <v>118.86</v>
      </c>
      <c r="K28" s="68"/>
      <c r="L28" s="23">
        <v>-4.5699291725000001E-2</v>
      </c>
      <c r="M28" s="23">
        <v>-1.9981207851999999E-2</v>
      </c>
      <c r="N28" s="23">
        <v>-3.8518569826E-2</v>
      </c>
      <c r="O28" s="23">
        <v>0.15949966540999999</v>
      </c>
      <c r="P28" s="61"/>
      <c r="Q28" s="21">
        <v>4.7938638543000003E-3</v>
      </c>
      <c r="R28" s="21">
        <v>5.9122807018000004E-2</v>
      </c>
      <c r="S28" s="61"/>
      <c r="T28" s="64">
        <v>6116.3415637999997</v>
      </c>
      <c r="U28" s="66">
        <v>1.891E-2</v>
      </c>
      <c r="V28" s="68"/>
      <c r="W28" s="64">
        <v>1279035.2253</v>
      </c>
      <c r="X28" s="64">
        <v>1221605.6435</v>
      </c>
      <c r="Y28" s="56">
        <v>1.0470115557386095</v>
      </c>
      <c r="Z28" s="68"/>
      <c r="AA28" s="57">
        <v>0.6</v>
      </c>
      <c r="AB28" s="23">
        <v>6.0575466935890956E-2</v>
      </c>
      <c r="AC28" s="23" t="s">
        <v>154</v>
      </c>
      <c r="AD28" s="65">
        <v>44253</v>
      </c>
    </row>
    <row r="29" spans="1:30" s="5" customFormat="1" ht="15" customHeight="1" x14ac:dyDescent="0.35">
      <c r="A29" s="18"/>
      <c r="B29" s="20" t="s">
        <v>185</v>
      </c>
      <c r="C29" s="19" t="s">
        <v>353</v>
      </c>
      <c r="D29" s="19" t="s">
        <v>193</v>
      </c>
      <c r="E29" s="19" t="s">
        <v>298</v>
      </c>
      <c r="F29" s="19" t="s">
        <v>222</v>
      </c>
      <c r="G29" s="19" t="s">
        <v>222</v>
      </c>
      <c r="H29" s="21">
        <v>4.5000000000000005E-3</v>
      </c>
      <c r="I29" s="68"/>
      <c r="J29" s="22">
        <v>106.4</v>
      </c>
      <c r="K29" s="68"/>
      <c r="L29" s="23">
        <v>-3.7423152356000002E-2</v>
      </c>
      <c r="M29" s="23">
        <v>-6.4999015877999999E-2</v>
      </c>
      <c r="N29" s="23">
        <v>-7.6250722635999996E-2</v>
      </c>
      <c r="O29" s="23">
        <v>-7.7487611602000003E-2</v>
      </c>
      <c r="P29" s="61"/>
      <c r="Q29" s="21">
        <v>7.6308465750999999E-3</v>
      </c>
      <c r="R29" s="21">
        <v>8.2936507936999998E-2</v>
      </c>
      <c r="S29" s="61"/>
      <c r="T29" s="64">
        <v>2263.3036999999999</v>
      </c>
      <c r="U29" s="66">
        <v>1.3690000000000001E-2</v>
      </c>
      <c r="V29" s="68"/>
      <c r="W29" s="64">
        <v>1232984.3736</v>
      </c>
      <c r="X29" s="64">
        <v>1327515.6534</v>
      </c>
      <c r="Y29" s="56">
        <v>0.92879083605689416</v>
      </c>
      <c r="Z29" s="68"/>
      <c r="AA29" s="57">
        <v>0.85</v>
      </c>
      <c r="AB29" s="23">
        <v>9.5864661654135333E-2</v>
      </c>
      <c r="AC29" s="23" t="s">
        <v>161</v>
      </c>
      <c r="AD29" s="65">
        <v>44253</v>
      </c>
    </row>
    <row r="30" spans="1:30" s="5" customFormat="1" ht="15" customHeight="1" x14ac:dyDescent="0.35">
      <c r="A30" s="18"/>
      <c r="B30" s="20" t="s">
        <v>104</v>
      </c>
      <c r="C30" s="19" t="s">
        <v>313</v>
      </c>
      <c r="D30" s="19" t="s">
        <v>193</v>
      </c>
      <c r="E30" s="19" t="s">
        <v>251</v>
      </c>
      <c r="F30" s="19" t="s">
        <v>220</v>
      </c>
      <c r="G30" s="19" t="s">
        <v>220</v>
      </c>
      <c r="H30" s="21">
        <v>8.0000000000000002E-3</v>
      </c>
      <c r="I30" s="68"/>
      <c r="J30" s="22">
        <v>105</v>
      </c>
      <c r="K30" s="68"/>
      <c r="L30" s="23">
        <v>7.9142289686999993E-3</v>
      </c>
      <c r="M30" s="23">
        <v>9.4389301498999989E-2</v>
      </c>
      <c r="N30" s="23">
        <v>5.1387757236000003E-2</v>
      </c>
      <c r="O30" s="23">
        <v>9.9447792387000009E-2</v>
      </c>
      <c r="P30" s="61"/>
      <c r="Q30" s="21">
        <v>5.9160305342999993E-3</v>
      </c>
      <c r="R30" s="21">
        <v>6.5588235294E-2</v>
      </c>
      <c r="S30" s="61"/>
      <c r="T30" s="64">
        <v>2815.4596167</v>
      </c>
      <c r="U30" s="66">
        <v>1.4339999999999999E-2</v>
      </c>
      <c r="V30" s="68"/>
      <c r="W30" s="64">
        <v>1299107.25</v>
      </c>
      <c r="X30" s="64">
        <v>1308364.7841</v>
      </c>
      <c r="Y30" s="56">
        <v>0.99292434784816674</v>
      </c>
      <c r="Z30" s="68"/>
      <c r="AA30" s="57">
        <v>0.62</v>
      </c>
      <c r="AB30" s="23">
        <v>7.0857142857142855E-2</v>
      </c>
      <c r="AC30" s="23" t="s">
        <v>154</v>
      </c>
      <c r="AD30" s="65">
        <v>44253</v>
      </c>
    </row>
    <row r="31" spans="1:30" s="5" customFormat="1" ht="15" customHeight="1" x14ac:dyDescent="0.35">
      <c r="A31" s="18"/>
      <c r="B31" s="20" t="s">
        <v>178</v>
      </c>
      <c r="C31" s="19" t="s">
        <v>343</v>
      </c>
      <c r="D31" s="19" t="s">
        <v>193</v>
      </c>
      <c r="E31" s="19" t="s">
        <v>251</v>
      </c>
      <c r="F31" s="19" t="s">
        <v>217</v>
      </c>
      <c r="G31" s="19" t="s">
        <v>218</v>
      </c>
      <c r="H31" s="21">
        <v>1.6E-2</v>
      </c>
      <c r="I31" s="68"/>
      <c r="J31" s="22">
        <v>113.96</v>
      </c>
      <c r="K31" s="68"/>
      <c r="L31" s="23">
        <v>1.0884372795999998E-2</v>
      </c>
      <c r="M31" s="23">
        <v>5.5593245851999998E-2</v>
      </c>
      <c r="N31" s="23">
        <v>2.5761262817000002E-2</v>
      </c>
      <c r="O31" s="23">
        <v>0.10695000879</v>
      </c>
      <c r="P31" s="61"/>
      <c r="Q31" s="21">
        <v>1.1316782173999999E-2</v>
      </c>
      <c r="R31" s="21">
        <v>8.3660714285999999E-2</v>
      </c>
      <c r="S31" s="61"/>
      <c r="T31" s="64">
        <v>1424.4820557</v>
      </c>
      <c r="U31" s="66">
        <v>1.3520000000000001E-2</v>
      </c>
      <c r="V31" s="68"/>
      <c r="W31" s="64">
        <v>1218328.4683000001</v>
      </c>
      <c r="X31" s="64">
        <v>1131514.4993</v>
      </c>
      <c r="Y31" s="56">
        <v>1.0767236911711751</v>
      </c>
      <c r="Z31" s="68"/>
      <c r="AA31" s="57">
        <v>1.29</v>
      </c>
      <c r="AB31" s="23">
        <v>0.13583713583713586</v>
      </c>
      <c r="AC31" s="23" t="s">
        <v>160</v>
      </c>
      <c r="AD31" s="65">
        <v>44253</v>
      </c>
    </row>
    <row r="32" spans="1:30" s="5" customFormat="1" ht="15" customHeight="1" x14ac:dyDescent="0.35">
      <c r="A32" s="18"/>
      <c r="B32" s="20" t="s">
        <v>103</v>
      </c>
      <c r="C32" s="19" t="s">
        <v>311</v>
      </c>
      <c r="D32" s="19" t="s">
        <v>193</v>
      </c>
      <c r="E32" s="19" t="s">
        <v>251</v>
      </c>
      <c r="F32" s="19" t="s">
        <v>312</v>
      </c>
      <c r="G32" s="19" t="s">
        <v>312</v>
      </c>
      <c r="H32" s="21">
        <v>0.01</v>
      </c>
      <c r="I32" s="68"/>
      <c r="J32" s="22">
        <v>113.78</v>
      </c>
      <c r="K32" s="68"/>
      <c r="L32" s="23">
        <v>-2.5719453014999998E-3</v>
      </c>
      <c r="M32" s="23">
        <v>7.1029872275000003E-2</v>
      </c>
      <c r="N32" s="23">
        <v>-8.7276714048000002E-3</v>
      </c>
      <c r="O32" s="23">
        <v>0.16785316813000001</v>
      </c>
      <c r="P32" s="61"/>
      <c r="Q32" s="21">
        <v>7.9144198991E-3</v>
      </c>
      <c r="R32" s="21">
        <v>8.1234256926999995E-2</v>
      </c>
      <c r="S32" s="61"/>
      <c r="T32" s="64">
        <v>3085.8538432999999</v>
      </c>
      <c r="U32" s="66">
        <v>1.2619999999999999E-2</v>
      </c>
      <c r="V32" s="68"/>
      <c r="W32" s="64">
        <v>1137800</v>
      </c>
      <c r="X32" s="64">
        <v>1022156.1112</v>
      </c>
      <c r="Y32" s="56">
        <v>1.1131372082335205</v>
      </c>
      <c r="Z32" s="68"/>
      <c r="AA32" s="57">
        <v>0.91</v>
      </c>
      <c r="AB32" s="23">
        <v>9.5974687994375113E-2</v>
      </c>
      <c r="AC32" s="23" t="s">
        <v>155</v>
      </c>
      <c r="AD32" s="65">
        <v>44253</v>
      </c>
    </row>
    <row r="33" spans="1:30" s="5" customFormat="1" ht="15" customHeight="1" x14ac:dyDescent="0.35">
      <c r="A33" s="18"/>
      <c r="B33" s="20" t="s">
        <v>384</v>
      </c>
      <c r="C33" s="19" t="s">
        <v>388</v>
      </c>
      <c r="D33" s="19" t="s">
        <v>193</v>
      </c>
      <c r="E33" s="19" t="s">
        <v>213</v>
      </c>
      <c r="F33" s="19" t="s">
        <v>210</v>
      </c>
      <c r="G33" s="19" t="s">
        <v>389</v>
      </c>
      <c r="H33" s="21">
        <v>0.01</v>
      </c>
      <c r="I33" s="68"/>
      <c r="J33" s="22">
        <v>95.3</v>
      </c>
      <c r="K33" s="68"/>
      <c r="L33" s="23">
        <v>-1.6523823042999999E-2</v>
      </c>
      <c r="M33" s="23">
        <v>2.0596945586E-2</v>
      </c>
      <c r="N33" s="23">
        <v>-1.0057775780000001E-3</v>
      </c>
      <c r="O33" s="23" t="s">
        <v>412</v>
      </c>
      <c r="P33" s="61"/>
      <c r="Q33" s="21">
        <v>5.1334702258999994E-3</v>
      </c>
      <c r="R33" s="21" t="s">
        <v>412</v>
      </c>
      <c r="S33" s="61"/>
      <c r="T33" s="64">
        <v>2990.4507591000001</v>
      </c>
      <c r="U33" s="66">
        <v>1.0280000000000001E-2</v>
      </c>
      <c r="V33" s="68"/>
      <c r="W33" s="64">
        <v>926316</v>
      </c>
      <c r="X33" s="64">
        <v>937882.52911999996</v>
      </c>
      <c r="Y33" s="56">
        <v>0.9876674010221167</v>
      </c>
      <c r="Z33" s="68"/>
      <c r="AA33" s="57">
        <v>0.5</v>
      </c>
      <c r="AB33" s="23">
        <v>6.2959076600209871E-2</v>
      </c>
      <c r="AC33" s="23" t="s">
        <v>156</v>
      </c>
      <c r="AD33" s="65">
        <v>44253</v>
      </c>
    </row>
    <row r="34" spans="1:30" s="5" customFormat="1" ht="15" customHeight="1" x14ac:dyDescent="0.35">
      <c r="A34" s="18"/>
      <c r="B34" s="20" t="s">
        <v>81</v>
      </c>
      <c r="C34" s="19" t="s">
        <v>277</v>
      </c>
      <c r="D34" s="19" t="s">
        <v>227</v>
      </c>
      <c r="E34" s="19" t="s">
        <v>197</v>
      </c>
      <c r="F34" s="19" t="s">
        <v>222</v>
      </c>
      <c r="G34" s="19" t="s">
        <v>222</v>
      </c>
      <c r="H34" s="21">
        <v>8.9999999999999998E-4</v>
      </c>
      <c r="I34" s="68"/>
      <c r="J34" s="22">
        <v>78.400000000000006</v>
      </c>
      <c r="K34" s="68"/>
      <c r="L34" s="23">
        <v>1.8735774016E-2</v>
      </c>
      <c r="M34" s="23">
        <v>5.9030583907E-2</v>
      </c>
      <c r="N34" s="23">
        <v>7.1685487500999998E-2</v>
      </c>
      <c r="O34" s="23">
        <v>-0.14484501461000002</v>
      </c>
      <c r="P34" s="61"/>
      <c r="Q34" s="21">
        <v>5.1706308170000005E-3</v>
      </c>
      <c r="R34" s="21">
        <v>2.9578947368E-2</v>
      </c>
      <c r="S34" s="61"/>
      <c r="T34" s="64">
        <v>291.16709293000002</v>
      </c>
      <c r="U34" s="66">
        <v>1.0460000000000001E-2</v>
      </c>
      <c r="V34" s="68"/>
      <c r="W34" s="64">
        <v>956780.50719999999</v>
      </c>
      <c r="X34" s="64">
        <v>1075575.2359</v>
      </c>
      <c r="Y34" s="56">
        <v>0.88955237650056429</v>
      </c>
      <c r="Z34" s="68"/>
      <c r="AA34" s="57">
        <v>0.4</v>
      </c>
      <c r="AB34" s="23">
        <v>6.1224489795918373E-2</v>
      </c>
      <c r="AC34" s="23" t="s">
        <v>156</v>
      </c>
      <c r="AD34" s="65">
        <v>44253</v>
      </c>
    </row>
    <row r="35" spans="1:30" s="5" customFormat="1" ht="15" customHeight="1" x14ac:dyDescent="0.35">
      <c r="A35" s="18"/>
      <c r="B35" s="20" t="s">
        <v>376</v>
      </c>
      <c r="C35" s="19" t="s">
        <v>338</v>
      </c>
      <c r="D35" s="19" t="s">
        <v>193</v>
      </c>
      <c r="E35" s="19" t="s">
        <v>251</v>
      </c>
      <c r="F35" s="19" t="s">
        <v>209</v>
      </c>
      <c r="G35" s="19" t="s">
        <v>392</v>
      </c>
      <c r="H35" s="21">
        <v>1.15E-2</v>
      </c>
      <c r="I35" s="68"/>
      <c r="J35" s="22">
        <v>106.5</v>
      </c>
      <c r="K35" s="68"/>
      <c r="L35" s="23">
        <v>-2.1189772901000003E-2</v>
      </c>
      <c r="M35" s="23">
        <v>9.7219966408E-2</v>
      </c>
      <c r="N35" s="23">
        <v>3.8017450235E-2</v>
      </c>
      <c r="O35" s="23">
        <v>0.35925721623000001</v>
      </c>
      <c r="P35" s="61"/>
      <c r="Q35" s="21">
        <v>9.1107871719999997E-3</v>
      </c>
      <c r="R35" s="21">
        <v>0.13058990536000001</v>
      </c>
      <c r="S35" s="61"/>
      <c r="T35" s="64">
        <v>6638.6812741000003</v>
      </c>
      <c r="U35" s="66">
        <v>1.5880000000000002E-2</v>
      </c>
      <c r="V35" s="68"/>
      <c r="W35" s="64">
        <v>1516171.8075000001</v>
      </c>
      <c r="X35" s="64">
        <v>1363792.7864999999</v>
      </c>
      <c r="Y35" s="56">
        <v>1.1117317986342057</v>
      </c>
      <c r="Z35" s="68"/>
      <c r="AA35" s="57">
        <v>1</v>
      </c>
      <c r="AB35" s="23">
        <v>0.11267605633802817</v>
      </c>
      <c r="AC35" s="23" t="s">
        <v>156</v>
      </c>
      <c r="AD35" s="65">
        <v>44260</v>
      </c>
    </row>
    <row r="36" spans="1:30" s="5" customFormat="1" ht="15" customHeight="1" x14ac:dyDescent="0.35">
      <c r="A36" s="18"/>
      <c r="B36" s="20" t="s">
        <v>149</v>
      </c>
      <c r="C36" s="19" t="s">
        <v>328</v>
      </c>
      <c r="D36" s="19" t="s">
        <v>193</v>
      </c>
      <c r="E36" s="19" t="s">
        <v>224</v>
      </c>
      <c r="F36" s="19" t="s">
        <v>210</v>
      </c>
      <c r="G36" s="19" t="s">
        <v>253</v>
      </c>
      <c r="H36" s="21">
        <v>0.01</v>
      </c>
      <c r="I36" s="68"/>
      <c r="J36" s="22">
        <v>92.5</v>
      </c>
      <c r="K36" s="68"/>
      <c r="L36" s="23">
        <v>-3.8969436122999995E-2</v>
      </c>
      <c r="M36" s="23">
        <v>2.7531147261000001E-3</v>
      </c>
      <c r="N36" s="23">
        <v>-3.2656283899999999E-2</v>
      </c>
      <c r="O36" s="23">
        <v>1.3241503493E-2</v>
      </c>
      <c r="P36" s="61"/>
      <c r="Q36" s="21">
        <v>6.1932287366000009E-3</v>
      </c>
      <c r="R36" s="21">
        <v>7.7162177578999999E-2</v>
      </c>
      <c r="S36" s="61"/>
      <c r="T36" s="64">
        <v>4838.4080058999998</v>
      </c>
      <c r="U36" s="66">
        <v>1.3220000000000001E-2</v>
      </c>
      <c r="V36" s="68"/>
      <c r="W36" s="64">
        <v>1265471.2250000001</v>
      </c>
      <c r="X36" s="64">
        <v>1278126.6880000001</v>
      </c>
      <c r="Y36" s="56">
        <v>0.99009842833357686</v>
      </c>
      <c r="Z36" s="68"/>
      <c r="AA36" s="57">
        <v>0.6</v>
      </c>
      <c r="AB36" s="23">
        <v>7.7837837837837834E-2</v>
      </c>
      <c r="AC36" s="23" t="s">
        <v>162</v>
      </c>
      <c r="AD36" s="65">
        <v>44264</v>
      </c>
    </row>
    <row r="37" spans="1:30" s="5" customFormat="1" ht="15" customHeight="1" x14ac:dyDescent="0.35">
      <c r="A37" s="18"/>
      <c r="B37" s="20" t="s">
        <v>150</v>
      </c>
      <c r="C37" s="19" t="s">
        <v>329</v>
      </c>
      <c r="D37" s="19" t="s">
        <v>193</v>
      </c>
      <c r="E37" s="19" t="s">
        <v>285</v>
      </c>
      <c r="F37" s="19" t="s">
        <v>330</v>
      </c>
      <c r="G37" s="19" t="s">
        <v>331</v>
      </c>
      <c r="H37" s="21">
        <v>1.1000000000000001E-2</v>
      </c>
      <c r="I37" s="68"/>
      <c r="J37" s="22">
        <v>133.02000000000001</v>
      </c>
      <c r="K37" s="68"/>
      <c r="L37" s="23">
        <v>-5.9236186349000006E-2</v>
      </c>
      <c r="M37" s="23">
        <v>1.6431430959000002E-4</v>
      </c>
      <c r="N37" s="23">
        <v>-3.4412794842000001E-2</v>
      </c>
      <c r="O37" s="23">
        <v>0.19963069467</v>
      </c>
      <c r="P37" s="61"/>
      <c r="Q37" s="21">
        <v>4.2253521127000003E-3</v>
      </c>
      <c r="R37" s="21">
        <v>7.0499999999999993E-2</v>
      </c>
      <c r="S37" s="61"/>
      <c r="T37" s="64">
        <v>2266.3738772000002</v>
      </c>
      <c r="U37" s="66">
        <v>1.141E-2</v>
      </c>
      <c r="V37" s="68"/>
      <c r="W37" s="64">
        <v>1034281.9787</v>
      </c>
      <c r="X37" s="64">
        <v>967474.37060999998</v>
      </c>
      <c r="Y37" s="56">
        <v>1.0690536205603847</v>
      </c>
      <c r="Z37" s="68"/>
      <c r="AA37" s="57">
        <v>0.6</v>
      </c>
      <c r="AB37" s="23">
        <v>5.4127198917456015E-2</v>
      </c>
      <c r="AC37" s="23" t="s">
        <v>165</v>
      </c>
      <c r="AD37" s="65">
        <v>44256</v>
      </c>
    </row>
    <row r="38" spans="1:30" s="5" customFormat="1" ht="15" customHeight="1" x14ac:dyDescent="0.35">
      <c r="A38" s="18"/>
      <c r="B38" s="20" t="s">
        <v>369</v>
      </c>
      <c r="C38" s="19" t="s">
        <v>315</v>
      </c>
      <c r="D38" s="19" t="s">
        <v>193</v>
      </c>
      <c r="E38" s="19" t="s">
        <v>251</v>
      </c>
      <c r="F38" s="19" t="s">
        <v>316</v>
      </c>
      <c r="G38" s="19" t="s">
        <v>317</v>
      </c>
      <c r="H38" s="21">
        <v>6.3E-3</v>
      </c>
      <c r="I38" s="68"/>
      <c r="J38" s="22">
        <v>99.59</v>
      </c>
      <c r="K38" s="68"/>
      <c r="L38" s="23">
        <v>6.4604423350999992E-3</v>
      </c>
      <c r="M38" s="23">
        <v>6.5612022187000005E-2</v>
      </c>
      <c r="N38" s="23">
        <v>-3.5530020103999999E-3</v>
      </c>
      <c r="O38" s="23">
        <v>0.23092102640000001</v>
      </c>
      <c r="P38" s="61"/>
      <c r="Q38" s="21">
        <v>1.0500000000000001E-2</v>
      </c>
      <c r="R38" s="21">
        <v>0.11121693120999999</v>
      </c>
      <c r="S38" s="61"/>
      <c r="T38" s="64">
        <v>6692.6779780999996</v>
      </c>
      <c r="U38" s="66">
        <v>1.8340000000000002E-2</v>
      </c>
      <c r="V38" s="68"/>
      <c r="W38" s="64">
        <v>1339999.4839999999</v>
      </c>
      <c r="X38" s="64">
        <v>1271746.6429999999</v>
      </c>
      <c r="Y38" s="56">
        <v>1.0536685835780892</v>
      </c>
      <c r="Z38" s="68"/>
      <c r="AA38" s="57">
        <v>1.05</v>
      </c>
      <c r="AB38" s="23">
        <v>0.12651872677979717</v>
      </c>
      <c r="AC38" s="23" t="s">
        <v>154</v>
      </c>
      <c r="AD38" s="65">
        <v>44265</v>
      </c>
    </row>
    <row r="39" spans="1:30" s="5" customFormat="1" ht="15" customHeight="1" x14ac:dyDescent="0.35">
      <c r="A39" s="18"/>
      <c r="B39" s="20" t="s">
        <v>180</v>
      </c>
      <c r="C39" s="19" t="s">
        <v>347</v>
      </c>
      <c r="D39" s="19" t="s">
        <v>193</v>
      </c>
      <c r="E39" s="19" t="s">
        <v>251</v>
      </c>
      <c r="F39" s="19" t="s">
        <v>211</v>
      </c>
      <c r="G39" s="19" t="s">
        <v>348</v>
      </c>
      <c r="H39" s="21">
        <v>1.4999999999999999E-2</v>
      </c>
      <c r="I39" s="68"/>
      <c r="J39" s="22">
        <v>142.86000000000001</v>
      </c>
      <c r="K39" s="68"/>
      <c r="L39" s="23">
        <v>9.5860767887999999E-3</v>
      </c>
      <c r="M39" s="23">
        <v>0.1093762452</v>
      </c>
      <c r="N39" s="23">
        <v>8.5650223232999992E-2</v>
      </c>
      <c r="O39" s="23">
        <v>0.36722102682000002</v>
      </c>
      <c r="P39" s="61"/>
      <c r="Q39" s="21">
        <v>8.0616894496999998E-3</v>
      </c>
      <c r="R39" s="21">
        <v>0.11237288135</v>
      </c>
      <c r="S39" s="61"/>
      <c r="T39" s="64">
        <v>4159.2917908999998</v>
      </c>
      <c r="U39" s="66">
        <v>1.125E-2</v>
      </c>
      <c r="V39" s="68"/>
      <c r="W39" s="64">
        <v>852003.08339000004</v>
      </c>
      <c r="X39" s="64">
        <v>783186.92718999996</v>
      </c>
      <c r="Y39" s="56">
        <v>1.0878668346098497</v>
      </c>
      <c r="Z39" s="68"/>
      <c r="AA39" s="57">
        <v>1.1499999999999999</v>
      </c>
      <c r="AB39" s="23">
        <v>9.6598068038639212E-2</v>
      </c>
      <c r="AC39" s="23" t="s">
        <v>154</v>
      </c>
      <c r="AD39" s="65">
        <v>44253</v>
      </c>
    </row>
    <row r="40" spans="1:30" s="5" customFormat="1" ht="15" customHeight="1" x14ac:dyDescent="0.35">
      <c r="A40" s="18"/>
      <c r="B40" s="20" t="s">
        <v>205</v>
      </c>
      <c r="C40" s="19" t="s">
        <v>252</v>
      </c>
      <c r="D40" s="19" t="s">
        <v>193</v>
      </c>
      <c r="E40" s="19" t="s">
        <v>216</v>
      </c>
      <c r="F40" s="19" t="s">
        <v>209</v>
      </c>
      <c r="G40" s="19" t="s">
        <v>253</v>
      </c>
      <c r="H40" s="21">
        <v>1.1200000000000002E-2</v>
      </c>
      <c r="I40" s="68"/>
      <c r="J40" s="22">
        <v>91.5</v>
      </c>
      <c r="K40" s="68"/>
      <c r="L40" s="23">
        <v>-2.6159902762999999E-2</v>
      </c>
      <c r="M40" s="23">
        <v>3.1316595204999999E-2</v>
      </c>
      <c r="N40" s="23">
        <v>5.2622812200000006E-3</v>
      </c>
      <c r="O40" s="23">
        <v>0.22888195755999999</v>
      </c>
      <c r="P40" s="61"/>
      <c r="Q40" s="21">
        <v>5.3624832422E-3</v>
      </c>
      <c r="R40" s="21">
        <v>7.4067278287999999E-2</v>
      </c>
      <c r="S40" s="61"/>
      <c r="T40" s="64">
        <v>3740.7900478000001</v>
      </c>
      <c r="U40" s="66">
        <v>1.261E-2</v>
      </c>
      <c r="V40" s="68"/>
      <c r="W40" s="64">
        <v>782573.14232999994</v>
      </c>
      <c r="X40" s="64">
        <v>749834.64084000001</v>
      </c>
      <c r="Y40" s="56">
        <v>1.0436609616399219</v>
      </c>
      <c r="Z40" s="68"/>
      <c r="AA40" s="57">
        <v>0.52</v>
      </c>
      <c r="AB40" s="23">
        <v>6.8196721311475417E-2</v>
      </c>
      <c r="AC40" s="23" t="s">
        <v>154</v>
      </c>
      <c r="AD40" s="65">
        <v>44260</v>
      </c>
    </row>
    <row r="41" spans="1:30" s="5" customFormat="1" ht="15" customHeight="1" x14ac:dyDescent="0.35">
      <c r="A41" s="18"/>
      <c r="B41" s="20" t="s">
        <v>174</v>
      </c>
      <c r="C41" s="19" t="s">
        <v>337</v>
      </c>
      <c r="D41" s="19" t="s">
        <v>193</v>
      </c>
      <c r="E41" s="19" t="s">
        <v>285</v>
      </c>
      <c r="F41" s="19" t="s">
        <v>325</v>
      </c>
      <c r="G41" s="19" t="s">
        <v>208</v>
      </c>
      <c r="H41" s="21">
        <v>7.4999999999999997E-3</v>
      </c>
      <c r="I41" s="68"/>
      <c r="J41" s="22">
        <v>113.73</v>
      </c>
      <c r="K41" s="68"/>
      <c r="L41" s="23">
        <v>-1.1043478261E-2</v>
      </c>
      <c r="M41" s="23">
        <v>1.6592345473000001E-3</v>
      </c>
      <c r="N41" s="23">
        <v>-2.4139958305999999E-2</v>
      </c>
      <c r="O41" s="23">
        <v>1.8927484939999999E-2</v>
      </c>
      <c r="P41" s="61"/>
      <c r="Q41" s="21">
        <v>0</v>
      </c>
      <c r="R41" s="21">
        <v>6.1828859059999998E-2</v>
      </c>
      <c r="S41" s="61"/>
      <c r="T41" s="64">
        <v>2241.8248918999998</v>
      </c>
      <c r="U41" s="66">
        <v>8.3299999999999989E-3</v>
      </c>
      <c r="V41" s="68"/>
      <c r="W41" s="64">
        <v>749090.37864000001</v>
      </c>
      <c r="X41" s="64">
        <v>731048.77269000001</v>
      </c>
      <c r="Y41" s="56">
        <v>1.024679072893609</v>
      </c>
      <c r="Z41" s="68"/>
      <c r="AA41" s="57">
        <v>0</v>
      </c>
      <c r="AB41" s="23">
        <v>0</v>
      </c>
      <c r="AC41" s="23" t="s">
        <v>172</v>
      </c>
      <c r="AD41" s="65">
        <v>44232</v>
      </c>
    </row>
    <row r="42" spans="1:30" s="5" customFormat="1" ht="15" customHeight="1" x14ac:dyDescent="0.35">
      <c r="A42" s="18"/>
      <c r="B42" s="20" t="s">
        <v>169</v>
      </c>
      <c r="C42" s="19" t="s">
        <v>334</v>
      </c>
      <c r="D42" s="19" t="s">
        <v>193</v>
      </c>
      <c r="E42" s="19" t="s">
        <v>224</v>
      </c>
      <c r="F42" s="19" t="s">
        <v>210</v>
      </c>
      <c r="G42" s="19" t="s">
        <v>335</v>
      </c>
      <c r="H42" s="21">
        <v>0.01</v>
      </c>
      <c r="I42" s="68"/>
      <c r="J42" s="22">
        <v>85.61</v>
      </c>
      <c r="K42" s="68"/>
      <c r="L42" s="23">
        <v>-1.8120510776E-2</v>
      </c>
      <c r="M42" s="23">
        <v>4.7357949674000005E-2</v>
      </c>
      <c r="N42" s="23">
        <v>1.5866690217000001E-2</v>
      </c>
      <c r="O42" s="23">
        <v>1.3270652289000002E-3</v>
      </c>
      <c r="P42" s="61"/>
      <c r="Q42" s="21">
        <v>7.3998178505999997E-3</v>
      </c>
      <c r="R42" s="21">
        <v>7.3934237139999998E-2</v>
      </c>
      <c r="S42" s="61"/>
      <c r="T42" s="64">
        <v>2257.2613015000002</v>
      </c>
      <c r="U42" s="66">
        <v>8.5900000000000004E-3</v>
      </c>
      <c r="V42" s="68"/>
      <c r="W42" s="64">
        <v>774823.57819999999</v>
      </c>
      <c r="X42" s="64">
        <v>802143.32452999998</v>
      </c>
      <c r="Y42" s="56">
        <v>0.96594156493665584</v>
      </c>
      <c r="Z42" s="68"/>
      <c r="AA42" s="57">
        <v>0.65</v>
      </c>
      <c r="AB42" s="23">
        <v>9.1110851536035514E-2</v>
      </c>
      <c r="AC42" s="23" t="s">
        <v>171</v>
      </c>
      <c r="AD42" s="65">
        <v>44260</v>
      </c>
    </row>
    <row r="43" spans="1:30" s="5" customFormat="1" ht="15" customHeight="1" x14ac:dyDescent="0.35">
      <c r="A43" s="18"/>
      <c r="B43" s="20" t="s">
        <v>201</v>
      </c>
      <c r="C43" s="19" t="s">
        <v>247</v>
      </c>
      <c r="D43" s="19" t="s">
        <v>193</v>
      </c>
      <c r="E43" s="19" t="s">
        <v>213</v>
      </c>
      <c r="F43" s="19" t="s">
        <v>209</v>
      </c>
      <c r="G43" s="19" t="s">
        <v>206</v>
      </c>
      <c r="H43" s="21">
        <v>1.0999999999999999E-2</v>
      </c>
      <c r="I43" s="68"/>
      <c r="J43" s="22">
        <v>61.89</v>
      </c>
      <c r="K43" s="68"/>
      <c r="L43" s="23">
        <v>-1.7609741823E-2</v>
      </c>
      <c r="M43" s="23">
        <v>7.4368532787000008E-2</v>
      </c>
      <c r="N43" s="23">
        <v>-7.0986902937999997E-4</v>
      </c>
      <c r="O43" s="23">
        <v>0.17442236530999999</v>
      </c>
      <c r="P43" s="61"/>
      <c r="Q43" s="21">
        <v>7.0910809959000001E-3</v>
      </c>
      <c r="R43" s="21">
        <v>7.9478260869999998E-2</v>
      </c>
      <c r="S43" s="61"/>
      <c r="T43" s="64">
        <v>2816.4281040999999</v>
      </c>
      <c r="U43" s="66">
        <v>8.6599999999999993E-3</v>
      </c>
      <c r="V43" s="68"/>
      <c r="W43" s="64">
        <v>784385.69051999995</v>
      </c>
      <c r="X43" s="64">
        <v>769667.52737999998</v>
      </c>
      <c r="Y43" s="56">
        <v>1.0191227544575014</v>
      </c>
      <c r="Z43" s="68"/>
      <c r="AA43" s="57">
        <v>0.45</v>
      </c>
      <c r="AB43" s="23">
        <v>8.725157537566651E-2</v>
      </c>
      <c r="AC43" s="23" t="s">
        <v>154</v>
      </c>
      <c r="AD43" s="65">
        <v>44253</v>
      </c>
    </row>
    <row r="44" spans="1:30" s="5" customFormat="1" ht="15" customHeight="1" x14ac:dyDescent="0.35">
      <c r="A44" s="18"/>
      <c r="B44" s="20" t="s">
        <v>170</v>
      </c>
      <c r="C44" s="19" t="s">
        <v>336</v>
      </c>
      <c r="D44" s="19" t="s">
        <v>193</v>
      </c>
      <c r="E44" s="19" t="s">
        <v>251</v>
      </c>
      <c r="F44" s="19" t="s">
        <v>210</v>
      </c>
      <c r="G44" s="19" t="s">
        <v>253</v>
      </c>
      <c r="H44" s="21">
        <v>0.01</v>
      </c>
      <c r="I44" s="68"/>
      <c r="J44" s="22">
        <v>96.82</v>
      </c>
      <c r="K44" s="68"/>
      <c r="L44" s="23">
        <v>1.4255772555999999E-2</v>
      </c>
      <c r="M44" s="23">
        <v>7.0246695285999999E-2</v>
      </c>
      <c r="N44" s="23">
        <v>3.7828621218E-2</v>
      </c>
      <c r="O44" s="23">
        <v>8.6296803786999998E-2</v>
      </c>
      <c r="P44" s="61"/>
      <c r="Q44" s="21">
        <v>6.4536275631999996E-3</v>
      </c>
      <c r="R44" s="21">
        <v>6.7987486966000002E-2</v>
      </c>
      <c r="S44" s="61"/>
      <c r="T44" s="64">
        <v>1992.8465068999999</v>
      </c>
      <c r="U44" s="66">
        <v>8.1599999999999989E-3</v>
      </c>
      <c r="V44" s="68"/>
      <c r="W44" s="64">
        <v>739557.53677999997</v>
      </c>
      <c r="X44" s="64">
        <v>762442.55873000005</v>
      </c>
      <c r="Y44" s="56">
        <v>0.96998459531414449</v>
      </c>
      <c r="Z44" s="68"/>
      <c r="AA44" s="57">
        <v>0.62</v>
      </c>
      <c r="AB44" s="23">
        <v>7.6843627349721139E-2</v>
      </c>
      <c r="AC44" s="23" t="s">
        <v>172</v>
      </c>
      <c r="AD44" s="65">
        <v>44264</v>
      </c>
    </row>
    <row r="45" spans="1:30" s="5" customFormat="1" ht="15" customHeight="1" x14ac:dyDescent="0.35">
      <c r="A45" s="18"/>
      <c r="B45" s="20" t="s">
        <v>377</v>
      </c>
      <c r="C45" s="19" t="s">
        <v>396</v>
      </c>
      <c r="D45" s="19" t="s">
        <v>193</v>
      </c>
      <c r="E45" s="19" t="s">
        <v>251</v>
      </c>
      <c r="F45" s="19" t="s">
        <v>210</v>
      </c>
      <c r="G45" s="19" t="s">
        <v>397</v>
      </c>
      <c r="H45" s="21">
        <v>0.01</v>
      </c>
      <c r="I45" s="68"/>
      <c r="J45" s="22">
        <v>104.9</v>
      </c>
      <c r="K45" s="68"/>
      <c r="L45" s="23">
        <v>2.5680136419000001E-2</v>
      </c>
      <c r="M45" s="23">
        <v>6.322910667800001E-2</v>
      </c>
      <c r="N45" s="23">
        <v>3.6640649806999999E-2</v>
      </c>
      <c r="O45" s="23">
        <v>0.14636661568999998</v>
      </c>
      <c r="P45" s="61"/>
      <c r="Q45" s="21">
        <v>6.7987567987999997E-3</v>
      </c>
      <c r="R45" s="21">
        <v>7.3232323232000004E-2</v>
      </c>
      <c r="S45" s="61"/>
      <c r="T45" s="64">
        <v>3594.9253785999999</v>
      </c>
      <c r="U45" s="66">
        <v>1.0360000000000001E-2</v>
      </c>
      <c r="V45" s="68"/>
      <c r="W45" s="64">
        <v>936484.36490000004</v>
      </c>
      <c r="X45" s="64">
        <v>889721.36088000005</v>
      </c>
      <c r="Y45" s="56">
        <v>1.0525591562438694</v>
      </c>
      <c r="Z45" s="68"/>
      <c r="AA45" s="57">
        <v>0.7</v>
      </c>
      <c r="AB45" s="23">
        <v>8.0076263107721618E-2</v>
      </c>
      <c r="AC45" s="23" t="s">
        <v>398</v>
      </c>
      <c r="AD45" s="65">
        <v>44265</v>
      </c>
    </row>
    <row r="46" spans="1:30" s="5" customFormat="1" ht="15" customHeight="1" x14ac:dyDescent="0.35">
      <c r="A46" s="18"/>
      <c r="B46" s="20" t="s">
        <v>71</v>
      </c>
      <c r="C46" s="19" t="s">
        <v>261</v>
      </c>
      <c r="D46" s="19" t="s">
        <v>227</v>
      </c>
      <c r="E46" s="19" t="s">
        <v>213</v>
      </c>
      <c r="F46" s="19" t="s">
        <v>210</v>
      </c>
      <c r="G46" s="19" t="s">
        <v>214</v>
      </c>
      <c r="H46" s="21">
        <v>1.2500000000000001E-2</v>
      </c>
      <c r="I46" s="68"/>
      <c r="J46" s="22">
        <v>165.9</v>
      </c>
      <c r="K46" s="68"/>
      <c r="L46" s="23">
        <v>3.6874999999999998E-2</v>
      </c>
      <c r="M46" s="23">
        <v>-3.8571037688999998E-2</v>
      </c>
      <c r="N46" s="23">
        <v>-0.13966975331000001</v>
      </c>
      <c r="O46" s="23">
        <v>-0.25596914129000004</v>
      </c>
      <c r="P46" s="61"/>
      <c r="Q46" s="21">
        <v>0</v>
      </c>
      <c r="R46" s="21">
        <v>2.5564069744000002E-2</v>
      </c>
      <c r="S46" s="61"/>
      <c r="T46" s="64">
        <v>117.05365551</v>
      </c>
      <c r="U46" s="66" t="s">
        <v>412</v>
      </c>
      <c r="V46" s="68"/>
      <c r="W46" s="64">
        <v>652909.72086999996</v>
      </c>
      <c r="X46" s="64">
        <v>816375.34045999998</v>
      </c>
      <c r="Y46" s="56">
        <v>0.79976658837111292</v>
      </c>
      <c r="Z46" s="68"/>
      <c r="AA46" s="57">
        <v>0</v>
      </c>
      <c r="AB46" s="23">
        <v>0</v>
      </c>
      <c r="AC46" s="23" t="s">
        <v>163</v>
      </c>
      <c r="AD46" s="65">
        <v>44237</v>
      </c>
    </row>
    <row r="47" spans="1:30" s="5" customFormat="1" ht="15" customHeight="1" x14ac:dyDescent="0.35">
      <c r="A47" s="18"/>
      <c r="B47" s="20" t="s">
        <v>76</v>
      </c>
      <c r="C47" s="19" t="s">
        <v>269</v>
      </c>
      <c r="D47" s="19" t="s">
        <v>227</v>
      </c>
      <c r="E47" s="19" t="s">
        <v>197</v>
      </c>
      <c r="F47" s="19" t="s">
        <v>210</v>
      </c>
      <c r="G47" s="19" t="s">
        <v>270</v>
      </c>
      <c r="H47" s="21">
        <v>2.3E-3</v>
      </c>
      <c r="I47" s="68"/>
      <c r="J47" s="22">
        <v>2761.01</v>
      </c>
      <c r="K47" s="68"/>
      <c r="L47" s="23">
        <v>-4.1112202273999997E-2</v>
      </c>
      <c r="M47" s="23">
        <v>-6.3662198239000004E-2</v>
      </c>
      <c r="N47" s="23">
        <v>-7.8686866199999997E-2</v>
      </c>
      <c r="O47" s="23">
        <v>-0.14182286497999999</v>
      </c>
      <c r="P47" s="61"/>
      <c r="Q47" s="21">
        <v>5.3122353898999997E-3</v>
      </c>
      <c r="R47" s="21">
        <v>2.2491142007999999E-2</v>
      </c>
      <c r="S47" s="61"/>
      <c r="T47" s="64">
        <v>306.90360069000002</v>
      </c>
      <c r="U47" s="66" t="s">
        <v>412</v>
      </c>
      <c r="V47" s="68"/>
      <c r="W47" s="64">
        <v>658437.38176999998</v>
      </c>
      <c r="X47" s="64">
        <v>859209.27969999996</v>
      </c>
      <c r="Y47" s="56">
        <v>0.7663294581733322</v>
      </c>
      <c r="Z47" s="68"/>
      <c r="AA47" s="57">
        <v>15.378974575999999</v>
      </c>
      <c r="AB47" s="23">
        <v>6.684064705017366E-2</v>
      </c>
      <c r="AC47" s="23" t="s">
        <v>158</v>
      </c>
      <c r="AD47" s="65">
        <v>44253</v>
      </c>
    </row>
    <row r="48" spans="1:30" s="5" customFormat="1" ht="15" customHeight="1" x14ac:dyDescent="0.35">
      <c r="A48" s="18"/>
      <c r="B48" s="20" t="s">
        <v>177</v>
      </c>
      <c r="C48" s="19" t="s">
        <v>339</v>
      </c>
      <c r="D48" s="19" t="s">
        <v>193</v>
      </c>
      <c r="E48" s="19" t="s">
        <v>197</v>
      </c>
      <c r="F48" s="19" t="s">
        <v>240</v>
      </c>
      <c r="G48" s="19" t="s">
        <v>340</v>
      </c>
      <c r="H48" s="21">
        <v>5.0000000000000001E-3</v>
      </c>
      <c r="I48" s="68"/>
      <c r="J48" s="22">
        <v>96.26</v>
      </c>
      <c r="K48" s="68"/>
      <c r="L48" s="23">
        <v>-6.5709215673999996E-2</v>
      </c>
      <c r="M48" s="23">
        <v>-1.4793314666E-2</v>
      </c>
      <c r="N48" s="23">
        <v>-7.0228134326999994E-2</v>
      </c>
      <c r="O48" s="23">
        <v>4.5896405655999999E-2</v>
      </c>
      <c r="P48" s="61"/>
      <c r="Q48" s="21">
        <v>5.7887120116000002E-3</v>
      </c>
      <c r="R48" s="21">
        <v>4.6321243523000002E-2</v>
      </c>
      <c r="S48" s="61"/>
      <c r="T48" s="64">
        <v>2454.4403868999998</v>
      </c>
      <c r="U48" s="66">
        <v>8.0400000000000003E-3</v>
      </c>
      <c r="V48" s="68"/>
      <c r="W48" s="64">
        <v>727759.38725999999</v>
      </c>
      <c r="X48" s="64">
        <v>797126.18105999997</v>
      </c>
      <c r="Y48" s="56">
        <v>0.91297890415823801</v>
      </c>
      <c r="Z48" s="68"/>
      <c r="AA48" s="57">
        <v>0.6</v>
      </c>
      <c r="AB48" s="23">
        <v>7.4797423644296687E-2</v>
      </c>
      <c r="AC48" s="23" t="s">
        <v>154</v>
      </c>
      <c r="AD48" s="65">
        <v>44253</v>
      </c>
    </row>
    <row r="49" spans="1:30" s="5" customFormat="1" ht="15" customHeight="1" x14ac:dyDescent="0.35">
      <c r="A49" s="18"/>
      <c r="B49" s="20" t="s">
        <v>378</v>
      </c>
      <c r="C49" s="19" t="s">
        <v>391</v>
      </c>
      <c r="D49" s="19" t="s">
        <v>193</v>
      </c>
      <c r="E49" s="19" t="s">
        <v>213</v>
      </c>
      <c r="F49" s="19" t="s">
        <v>209</v>
      </c>
      <c r="G49" s="19" t="s">
        <v>392</v>
      </c>
      <c r="H49" s="21">
        <v>1.17E-2</v>
      </c>
      <c r="I49" s="68"/>
      <c r="J49" s="22">
        <v>85.93</v>
      </c>
      <c r="K49" s="68"/>
      <c r="L49" s="23">
        <v>-9.1120157191000001E-2</v>
      </c>
      <c r="M49" s="23">
        <v>-4.6292422585E-2</v>
      </c>
      <c r="N49" s="23">
        <v>-8.4264113167999991E-2</v>
      </c>
      <c r="O49" s="23">
        <v>-2.1423281714999999E-2</v>
      </c>
      <c r="P49" s="61"/>
      <c r="Q49" s="21">
        <v>7.4626865672000001E-3</v>
      </c>
      <c r="R49" s="21">
        <v>9.1356783919000012E-2</v>
      </c>
      <c r="S49" s="61"/>
      <c r="T49" s="64">
        <v>2758.7208086000001</v>
      </c>
      <c r="U49" s="66">
        <v>9.0100000000000006E-3</v>
      </c>
      <c r="V49" s="68"/>
      <c r="W49" s="64">
        <v>599262.58678000001</v>
      </c>
      <c r="X49" s="64">
        <v>669341.45808000001</v>
      </c>
      <c r="Y49" s="56">
        <v>0.89530176197210221</v>
      </c>
      <c r="Z49" s="68"/>
      <c r="AA49" s="57">
        <v>0.72</v>
      </c>
      <c r="AB49" s="23">
        <v>0.10054695682532294</v>
      </c>
      <c r="AC49" s="23" t="s">
        <v>172</v>
      </c>
      <c r="AD49" s="65">
        <v>44260</v>
      </c>
    </row>
    <row r="50" spans="1:30" s="5" customFormat="1" ht="15" customHeight="1" x14ac:dyDescent="0.35">
      <c r="A50" s="18"/>
      <c r="B50" s="20" t="s">
        <v>192</v>
      </c>
      <c r="C50" s="19" t="s">
        <v>221</v>
      </c>
      <c r="D50" s="19" t="s">
        <v>193</v>
      </c>
      <c r="E50" s="19" t="s">
        <v>213</v>
      </c>
      <c r="F50" s="19" t="s">
        <v>222</v>
      </c>
      <c r="G50" s="19" t="s">
        <v>222</v>
      </c>
      <c r="H50" s="21">
        <v>6.9999999999999993E-3</v>
      </c>
      <c r="I50" s="68"/>
      <c r="J50" s="22">
        <v>152</v>
      </c>
      <c r="K50" s="68"/>
      <c r="L50" s="23">
        <v>-5.6983658754000001E-2</v>
      </c>
      <c r="M50" s="23">
        <v>-7.9544937489999995E-2</v>
      </c>
      <c r="N50" s="23">
        <v>-7.1860883262000005E-2</v>
      </c>
      <c r="O50" s="23">
        <v>-7.3357648625999999E-2</v>
      </c>
      <c r="P50" s="61"/>
      <c r="Q50" s="21">
        <v>4.9382716049E-3</v>
      </c>
      <c r="R50" s="21">
        <v>5.9645535106E-2</v>
      </c>
      <c r="S50" s="61"/>
      <c r="T50" s="64">
        <v>683.95600069</v>
      </c>
      <c r="U50" s="66">
        <v>6.3299999999999997E-3</v>
      </c>
      <c r="V50" s="68"/>
      <c r="W50" s="64">
        <v>560985.64</v>
      </c>
      <c r="X50" s="64">
        <v>730601.75066999998</v>
      </c>
      <c r="Y50" s="56">
        <v>0.76784053622311588</v>
      </c>
      <c r="Z50" s="68"/>
      <c r="AA50" s="57">
        <v>0.8</v>
      </c>
      <c r="AB50" s="23">
        <v>6.3157894736842121E-2</v>
      </c>
      <c r="AC50" s="23" t="s">
        <v>155</v>
      </c>
      <c r="AD50" s="65">
        <v>44260</v>
      </c>
    </row>
    <row r="51" spans="1:30" s="5" customFormat="1" ht="15" customHeight="1" x14ac:dyDescent="0.35">
      <c r="A51" s="18"/>
      <c r="B51" s="20" t="s">
        <v>370</v>
      </c>
      <c r="C51" s="19" t="s">
        <v>371</v>
      </c>
      <c r="D51" s="19" t="s">
        <v>193</v>
      </c>
      <c r="E51" s="19" t="s">
        <v>251</v>
      </c>
      <c r="F51" s="19" t="s">
        <v>325</v>
      </c>
      <c r="G51" s="19" t="s">
        <v>372</v>
      </c>
      <c r="H51" s="21">
        <v>1.4999999999999999E-2</v>
      </c>
      <c r="I51" s="68"/>
      <c r="J51" s="22">
        <v>118.58</v>
      </c>
      <c r="K51" s="68"/>
      <c r="L51" s="23">
        <v>-2.6057243769E-2</v>
      </c>
      <c r="M51" s="23">
        <v>3.1428015293999995E-2</v>
      </c>
      <c r="N51" s="23">
        <v>8.5866440821999995E-3</v>
      </c>
      <c r="O51" s="23">
        <v>0.33723282117999998</v>
      </c>
      <c r="P51" s="61"/>
      <c r="Q51" s="21">
        <v>1.0162601626E-2</v>
      </c>
      <c r="R51" s="21">
        <v>0.12940467824000002</v>
      </c>
      <c r="S51" s="61"/>
      <c r="T51" s="64">
        <v>2515.0106110000002</v>
      </c>
      <c r="U51" s="66">
        <v>7.11E-3</v>
      </c>
      <c r="V51" s="68"/>
      <c r="W51" s="64">
        <v>641767.64806000004</v>
      </c>
      <c r="X51" s="64">
        <v>552754.23962999997</v>
      </c>
      <c r="Y51" s="56">
        <v>1.1610361387541477</v>
      </c>
      <c r="Z51" s="68"/>
      <c r="AA51" s="57">
        <v>1.25</v>
      </c>
      <c r="AB51" s="23">
        <v>0.126496879743633</v>
      </c>
      <c r="AC51" s="23" t="s">
        <v>172</v>
      </c>
      <c r="AD51" s="65">
        <v>44253</v>
      </c>
    </row>
    <row r="52" spans="1:30" s="5" customFormat="1" ht="15" customHeight="1" x14ac:dyDescent="0.35">
      <c r="A52" s="18"/>
      <c r="B52" s="20" t="s">
        <v>204</v>
      </c>
      <c r="C52" s="19" t="s">
        <v>250</v>
      </c>
      <c r="D52" s="19" t="s">
        <v>193</v>
      </c>
      <c r="E52" s="19" t="s">
        <v>251</v>
      </c>
      <c r="F52" s="19" t="s">
        <v>211</v>
      </c>
      <c r="G52" s="19" t="s">
        <v>208</v>
      </c>
      <c r="H52" s="21">
        <v>0.01</v>
      </c>
      <c r="I52" s="68"/>
      <c r="J52" s="22">
        <v>95.75</v>
      </c>
      <c r="K52" s="68"/>
      <c r="L52" s="23">
        <v>2.2533562407E-2</v>
      </c>
      <c r="M52" s="23">
        <v>0.10508586524000001</v>
      </c>
      <c r="N52" s="23">
        <v>6.1030475846999999E-2</v>
      </c>
      <c r="O52" s="23">
        <v>0.13467283018000001</v>
      </c>
      <c r="P52" s="61"/>
      <c r="Q52" s="21">
        <v>8.9966130398000006E-3</v>
      </c>
      <c r="R52" s="21">
        <v>8.3369565216999994E-2</v>
      </c>
      <c r="S52" s="61"/>
      <c r="T52" s="64">
        <v>1988.6355289999999</v>
      </c>
      <c r="U52" s="66">
        <v>6.9699999999999996E-3</v>
      </c>
      <c r="V52" s="68"/>
      <c r="W52" s="64">
        <v>628791.30325</v>
      </c>
      <c r="X52" s="64">
        <v>644414.21623999998</v>
      </c>
      <c r="Y52" s="56">
        <v>0.97575641164287796</v>
      </c>
      <c r="Z52" s="68"/>
      <c r="AA52" s="57">
        <v>0.85</v>
      </c>
      <c r="AB52" s="23">
        <v>0.10652741514360313</v>
      </c>
      <c r="AC52" s="23" t="s">
        <v>154</v>
      </c>
      <c r="AD52" s="65">
        <v>44253</v>
      </c>
    </row>
    <row r="53" spans="1:30" s="5" customFormat="1" ht="15" customHeight="1" x14ac:dyDescent="0.35">
      <c r="A53" s="18"/>
      <c r="B53" s="20" t="s">
        <v>176</v>
      </c>
      <c r="C53" s="19" t="s">
        <v>341</v>
      </c>
      <c r="D53" s="19" t="s">
        <v>193</v>
      </c>
      <c r="E53" s="19" t="s">
        <v>216</v>
      </c>
      <c r="F53" s="19" t="s">
        <v>210</v>
      </c>
      <c r="G53" s="19" t="s">
        <v>342</v>
      </c>
      <c r="H53" s="21">
        <v>6.9999999999999993E-3</v>
      </c>
      <c r="I53" s="68"/>
      <c r="J53" s="22">
        <v>126.86</v>
      </c>
      <c r="K53" s="68"/>
      <c r="L53" s="23">
        <v>-2.4591958141E-2</v>
      </c>
      <c r="M53" s="23">
        <v>2.8358311662000001E-2</v>
      </c>
      <c r="N53" s="23">
        <v>-7.5227725974000006E-3</v>
      </c>
      <c r="O53" s="23">
        <v>0.37741395251999998</v>
      </c>
      <c r="P53" s="61"/>
      <c r="Q53" s="21">
        <v>3.7786599847000001E-3</v>
      </c>
      <c r="R53" s="21">
        <v>6.0237692792999994E-2</v>
      </c>
      <c r="S53" s="61"/>
      <c r="T53" s="64">
        <v>1944.1331984999999</v>
      </c>
      <c r="U53" s="66">
        <v>6.2399999999999999E-3</v>
      </c>
      <c r="V53" s="68"/>
      <c r="W53" s="64">
        <v>568267.34024000005</v>
      </c>
      <c r="X53" s="64">
        <v>459379.14305000001</v>
      </c>
      <c r="Y53" s="56">
        <v>1.237033393521195</v>
      </c>
      <c r="Z53" s="68"/>
      <c r="AA53" s="57">
        <v>0.49330406100000002</v>
      </c>
      <c r="AB53" s="23">
        <v>4.6662846697146466E-2</v>
      </c>
      <c r="AC53" s="23" t="s">
        <v>154</v>
      </c>
      <c r="AD53" s="65">
        <v>44245</v>
      </c>
    </row>
    <row r="54" spans="1:30" s="5" customFormat="1" ht="15" customHeight="1" x14ac:dyDescent="0.35">
      <c r="A54" s="18"/>
      <c r="B54" s="20" t="s">
        <v>80</v>
      </c>
      <c r="C54" s="19" t="s">
        <v>275</v>
      </c>
      <c r="D54" s="19" t="s">
        <v>227</v>
      </c>
      <c r="E54" s="19" t="s">
        <v>197</v>
      </c>
      <c r="F54" s="19" t="s">
        <v>222</v>
      </c>
      <c r="G54" s="19" t="s">
        <v>222</v>
      </c>
      <c r="H54" s="21">
        <v>6.0000000000000001E-3</v>
      </c>
      <c r="I54" s="68"/>
      <c r="J54" s="22">
        <v>820.01</v>
      </c>
      <c r="K54" s="68"/>
      <c r="L54" s="23">
        <v>-5.8811910018000006E-2</v>
      </c>
      <c r="M54" s="23">
        <v>-5.5431015025999997E-3</v>
      </c>
      <c r="N54" s="23">
        <v>-1.9601059475000002E-2</v>
      </c>
      <c r="O54" s="23">
        <v>-3.5124719577000002E-2</v>
      </c>
      <c r="P54" s="61"/>
      <c r="Q54" s="21">
        <v>3.0205949656999997E-3</v>
      </c>
      <c r="R54" s="21">
        <v>2.8482285714000001E-2</v>
      </c>
      <c r="S54" s="61"/>
      <c r="T54" s="64">
        <v>193.92053086000001</v>
      </c>
      <c r="U54" s="66" t="s">
        <v>412</v>
      </c>
      <c r="V54" s="68"/>
      <c r="W54" s="64">
        <v>499345.0895</v>
      </c>
      <c r="X54" s="64">
        <v>499433.30700999999</v>
      </c>
      <c r="Y54" s="56">
        <v>0.99982336478412281</v>
      </c>
      <c r="Z54" s="68"/>
      <c r="AA54" s="57">
        <v>2.64</v>
      </c>
      <c r="AB54" s="23">
        <v>3.8633675199082937E-2</v>
      </c>
      <c r="AC54" s="23" t="s">
        <v>155</v>
      </c>
      <c r="AD54" s="65">
        <v>44253</v>
      </c>
    </row>
    <row r="55" spans="1:30" s="5" customFormat="1" ht="15" customHeight="1" x14ac:dyDescent="0.35">
      <c r="A55" s="18"/>
      <c r="B55" s="20" t="s">
        <v>86</v>
      </c>
      <c r="C55" s="19" t="s">
        <v>286</v>
      </c>
      <c r="D55" s="19" t="s">
        <v>227</v>
      </c>
      <c r="E55" s="19" t="s">
        <v>285</v>
      </c>
      <c r="F55" s="19" t="s">
        <v>222</v>
      </c>
      <c r="G55" s="19" t="s">
        <v>287</v>
      </c>
      <c r="H55" s="21">
        <v>8.3999999999999995E-3</v>
      </c>
      <c r="I55" s="68"/>
      <c r="J55" s="22">
        <v>99.62</v>
      </c>
      <c r="K55" s="68"/>
      <c r="L55" s="23">
        <v>-2.0699708342999997E-2</v>
      </c>
      <c r="M55" s="23">
        <v>2.2901330682999998E-2</v>
      </c>
      <c r="N55" s="23">
        <v>-2.1340781321999999E-2</v>
      </c>
      <c r="O55" s="23">
        <v>0.14701213595000001</v>
      </c>
      <c r="P55" s="61"/>
      <c r="Q55" s="21">
        <v>5.8639562158000003E-3</v>
      </c>
      <c r="R55" s="21">
        <v>6.8709677418999998E-2</v>
      </c>
      <c r="S55" s="61"/>
      <c r="T55" s="64">
        <v>1284.7608729000001</v>
      </c>
      <c r="U55" s="66">
        <v>6.9699999999999996E-3</v>
      </c>
      <c r="V55" s="68"/>
      <c r="W55" s="64">
        <v>475197.36200000002</v>
      </c>
      <c r="X55" s="64">
        <v>506603.53574999998</v>
      </c>
      <c r="Y55" s="56">
        <v>0.93800640632421806</v>
      </c>
      <c r="Z55" s="68"/>
      <c r="AA55" s="57">
        <v>0.6</v>
      </c>
      <c r="AB55" s="23">
        <v>7.2274643645854231E-2</v>
      </c>
      <c r="AC55" s="23" t="s">
        <v>154</v>
      </c>
      <c r="AD55" s="65">
        <v>44253</v>
      </c>
    </row>
    <row r="56" spans="1:30" s="5" customFormat="1" ht="15" customHeight="1" x14ac:dyDescent="0.35">
      <c r="A56" s="18"/>
      <c r="B56" s="20" t="s">
        <v>382</v>
      </c>
      <c r="C56" s="19" t="s">
        <v>390</v>
      </c>
      <c r="D56" s="19" t="s">
        <v>193</v>
      </c>
      <c r="E56" s="19" t="s">
        <v>285</v>
      </c>
      <c r="F56" s="19" t="s">
        <v>211</v>
      </c>
      <c r="G56" s="19" t="s">
        <v>360</v>
      </c>
      <c r="H56" s="21">
        <v>7.3000000000000001E-3</v>
      </c>
      <c r="I56" s="68"/>
      <c r="J56" s="22">
        <v>93.48</v>
      </c>
      <c r="K56" s="68"/>
      <c r="L56" s="23">
        <v>9.1135196416999992E-3</v>
      </c>
      <c r="M56" s="23">
        <v>3.6394920094999998E-2</v>
      </c>
      <c r="N56" s="23">
        <v>-8.9473576600000004E-3</v>
      </c>
      <c r="O56" s="23" t="s">
        <v>412</v>
      </c>
      <c r="P56" s="61"/>
      <c r="Q56" s="21">
        <v>6.0085836909999999E-3</v>
      </c>
      <c r="R56" s="21" t="s">
        <v>412</v>
      </c>
      <c r="S56" s="61"/>
      <c r="T56" s="64">
        <v>1449.2662531000001</v>
      </c>
      <c r="U56" s="66">
        <v>5.1400000000000005E-3</v>
      </c>
      <c r="V56" s="68"/>
      <c r="W56" s="64">
        <v>466608.69179999997</v>
      </c>
      <c r="X56" s="64">
        <v>483453.50673000002</v>
      </c>
      <c r="Y56" s="56">
        <v>0.96515732186133962</v>
      </c>
      <c r="Z56" s="68"/>
      <c r="AA56" s="57">
        <v>0.56000000000000005</v>
      </c>
      <c r="AB56" s="23">
        <v>7.1887034659820284E-2</v>
      </c>
      <c r="AC56" s="23" t="s">
        <v>156</v>
      </c>
      <c r="AD56" s="65">
        <v>44253</v>
      </c>
    </row>
    <row r="57" spans="1:30" s="5" customFormat="1" ht="15" customHeight="1" x14ac:dyDescent="0.35">
      <c r="A57" s="18"/>
      <c r="B57" s="20" t="s">
        <v>383</v>
      </c>
      <c r="C57" s="19" t="s">
        <v>401</v>
      </c>
      <c r="D57" s="19" t="s">
        <v>193</v>
      </c>
      <c r="E57" s="19" t="s">
        <v>402</v>
      </c>
      <c r="F57" s="19" t="s">
        <v>209</v>
      </c>
      <c r="G57" s="19" t="s">
        <v>265</v>
      </c>
      <c r="H57" s="21">
        <v>0.01</v>
      </c>
      <c r="I57" s="68"/>
      <c r="J57" s="22">
        <v>107.94</v>
      </c>
      <c r="K57" s="68"/>
      <c r="L57" s="23">
        <v>-7.4020674492000001E-4</v>
      </c>
      <c r="M57" s="23">
        <v>9.1658927841999999E-2</v>
      </c>
      <c r="N57" s="23">
        <v>8.0410234275000006E-2</v>
      </c>
      <c r="O57" s="23">
        <v>6.1125761268999997E-2</v>
      </c>
      <c r="P57" s="61"/>
      <c r="Q57" s="21">
        <v>6.4397424102999997E-3</v>
      </c>
      <c r="R57" s="21">
        <v>6.9354374770999996E-2</v>
      </c>
      <c r="S57" s="61"/>
      <c r="T57" s="64">
        <v>3141.4417429</v>
      </c>
      <c r="U57" s="66">
        <v>6.6500000000000005E-3</v>
      </c>
      <c r="V57" s="68"/>
      <c r="W57" s="64">
        <v>512475.15732</v>
      </c>
      <c r="X57" s="64">
        <v>510298.30504000001</v>
      </c>
      <c r="Y57" s="56">
        <v>1.0042658426620277</v>
      </c>
      <c r="Z57" s="68"/>
      <c r="AA57" s="57">
        <v>0.7</v>
      </c>
      <c r="AB57" s="23">
        <v>7.7821011673151738E-2</v>
      </c>
      <c r="AC57" s="23" t="s">
        <v>155</v>
      </c>
      <c r="AD57" s="65">
        <v>44253</v>
      </c>
    </row>
    <row r="58" spans="1:30" s="5" customFormat="1" ht="15" customHeight="1" x14ac:dyDescent="0.35">
      <c r="A58" s="18"/>
      <c r="B58" s="20" t="s">
        <v>179</v>
      </c>
      <c r="C58" s="19" t="s">
        <v>345</v>
      </c>
      <c r="D58" s="19" t="s">
        <v>193</v>
      </c>
      <c r="E58" s="19" t="s">
        <v>224</v>
      </c>
      <c r="F58" s="19" t="s">
        <v>346</v>
      </c>
      <c r="G58" s="19" t="s">
        <v>346</v>
      </c>
      <c r="H58" s="21">
        <v>5.0000000000000001E-3</v>
      </c>
      <c r="I58" s="68"/>
      <c r="J58" s="22">
        <v>101.59</v>
      </c>
      <c r="K58" s="68"/>
      <c r="L58" s="23">
        <v>-7.8982181304999996E-2</v>
      </c>
      <c r="M58" s="23">
        <v>-7.2272378304999996E-2</v>
      </c>
      <c r="N58" s="23">
        <v>-0.10222764913</v>
      </c>
      <c r="O58" s="23">
        <v>-0.24643945809000001</v>
      </c>
      <c r="P58" s="61"/>
      <c r="Q58" s="21">
        <v>5.7673245020999995E-3</v>
      </c>
      <c r="R58" s="21">
        <v>4.8255813954000006E-2</v>
      </c>
      <c r="S58" s="61"/>
      <c r="T58" s="64">
        <v>694.17159465999998</v>
      </c>
      <c r="U58" s="66">
        <v>4.15E-3</v>
      </c>
      <c r="V58" s="68"/>
      <c r="W58" s="64">
        <v>377817.07042</v>
      </c>
      <c r="X58" s="64">
        <v>429459.19792000001</v>
      </c>
      <c r="Y58" s="56">
        <v>0.8797507941380267</v>
      </c>
      <c r="Z58" s="68"/>
      <c r="AA58" s="57">
        <v>0.64</v>
      </c>
      <c r="AB58" s="23">
        <v>7.5597991928339395E-2</v>
      </c>
      <c r="AC58" s="23" t="s">
        <v>158</v>
      </c>
      <c r="AD58" s="65">
        <v>44253</v>
      </c>
    </row>
    <row r="59" spans="1:30" s="5" customFormat="1" ht="15" customHeight="1" x14ac:dyDescent="0.35">
      <c r="A59" s="18"/>
      <c r="B59" s="20" t="s">
        <v>202</v>
      </c>
      <c r="C59" s="19" t="s">
        <v>248</v>
      </c>
      <c r="D59" s="19" t="s">
        <v>193</v>
      </c>
      <c r="E59" s="19" t="s">
        <v>216</v>
      </c>
      <c r="F59" s="19" t="s">
        <v>210</v>
      </c>
      <c r="G59" s="19" t="s">
        <v>207</v>
      </c>
      <c r="H59" s="21">
        <v>7.4999999999999997E-3</v>
      </c>
      <c r="I59" s="68"/>
      <c r="J59" s="22">
        <v>53.1</v>
      </c>
      <c r="K59" s="68"/>
      <c r="L59" s="23">
        <v>-3.6781563759999997E-2</v>
      </c>
      <c r="M59" s="23">
        <v>0.10984978125</v>
      </c>
      <c r="N59" s="23">
        <v>2.391798455E-2</v>
      </c>
      <c r="O59" s="23">
        <v>7.7453183910999993E-2</v>
      </c>
      <c r="P59" s="61"/>
      <c r="Q59" s="21">
        <v>8.2733812949999999E-3</v>
      </c>
      <c r="R59" s="21">
        <v>4.6401972762000004E-2</v>
      </c>
      <c r="S59" s="61"/>
      <c r="T59" s="64">
        <v>1589.8514514000001</v>
      </c>
      <c r="U59" s="66">
        <v>2.96E-3</v>
      </c>
      <c r="V59" s="68"/>
      <c r="W59" s="64">
        <v>267624</v>
      </c>
      <c r="X59" s="64">
        <v>488410.8541</v>
      </c>
      <c r="Y59" s="56">
        <v>0.54794851046697901</v>
      </c>
      <c r="Z59" s="68"/>
      <c r="AA59" s="57">
        <v>0.46</v>
      </c>
      <c r="AB59" s="23">
        <v>0.10395480225988701</v>
      </c>
      <c r="AC59" s="23" t="s">
        <v>154</v>
      </c>
      <c r="AD59" s="65">
        <v>44256</v>
      </c>
    </row>
    <row r="60" spans="1:30" s="5" customFormat="1" ht="15" customHeight="1" x14ac:dyDescent="0.35">
      <c r="A60" s="18"/>
      <c r="B60" s="20" t="s">
        <v>91</v>
      </c>
      <c r="C60" s="19" t="s">
        <v>292</v>
      </c>
      <c r="D60" s="19" t="s">
        <v>227</v>
      </c>
      <c r="E60" s="19" t="s">
        <v>293</v>
      </c>
      <c r="F60" s="19" t="s">
        <v>210</v>
      </c>
      <c r="G60" s="19" t="s">
        <v>214</v>
      </c>
      <c r="H60" s="21">
        <v>3.0000000000000001E-3</v>
      </c>
      <c r="I60" s="68"/>
      <c r="J60" s="22">
        <v>111.98</v>
      </c>
      <c r="K60" s="68"/>
      <c r="L60" s="23">
        <v>-7.9407528318999991E-3</v>
      </c>
      <c r="M60" s="23">
        <v>-2.8940458706999999E-2</v>
      </c>
      <c r="N60" s="23">
        <v>-4.8260113367999999E-2</v>
      </c>
      <c r="O60" s="23">
        <v>8.3127572430000005E-2</v>
      </c>
      <c r="P60" s="61"/>
      <c r="Q60" s="21">
        <v>4.9365303243999997E-3</v>
      </c>
      <c r="R60" s="21">
        <v>5.9725839118000001E-2</v>
      </c>
      <c r="S60" s="61"/>
      <c r="T60" s="64">
        <v>360.90154586</v>
      </c>
      <c r="U60" s="66" t="s">
        <v>412</v>
      </c>
      <c r="V60" s="68"/>
      <c r="W60" s="64">
        <v>389019.58045000001</v>
      </c>
      <c r="X60" s="64">
        <v>352321.37244000001</v>
      </c>
      <c r="Y60" s="56">
        <v>1.1041611746566686</v>
      </c>
      <c r="Z60" s="68"/>
      <c r="AA60" s="57">
        <v>0.56000000000000005</v>
      </c>
      <c r="AB60" s="23">
        <v>6.0010716199321308E-2</v>
      </c>
      <c r="AC60" s="23" t="s">
        <v>159</v>
      </c>
      <c r="AD60" s="65">
        <v>44245</v>
      </c>
    </row>
    <row r="61" spans="1:30" s="5" customFormat="1" ht="15" customHeight="1" x14ac:dyDescent="0.35">
      <c r="A61" s="18"/>
      <c r="B61" s="20" t="s">
        <v>187</v>
      </c>
      <c r="C61" s="19" t="s">
        <v>355</v>
      </c>
      <c r="D61" s="19" t="s">
        <v>193</v>
      </c>
      <c r="E61" s="19" t="s">
        <v>251</v>
      </c>
      <c r="F61" s="19" t="s">
        <v>210</v>
      </c>
      <c r="G61" s="19" t="s">
        <v>356</v>
      </c>
      <c r="H61" s="21">
        <v>0.01</v>
      </c>
      <c r="I61" s="68"/>
      <c r="J61" s="22">
        <v>90</v>
      </c>
      <c r="K61" s="68"/>
      <c r="L61" s="23">
        <v>2.7039333056000002E-2</v>
      </c>
      <c r="M61" s="23">
        <v>9.2937851249999995E-2</v>
      </c>
      <c r="N61" s="23">
        <v>6.1352251789000001E-2</v>
      </c>
      <c r="O61" s="23">
        <v>6.6204969438E-2</v>
      </c>
      <c r="P61" s="61"/>
      <c r="Q61" s="21">
        <v>5.1095719313999999E-3</v>
      </c>
      <c r="R61" s="21">
        <v>6.1058632421999999E-2</v>
      </c>
      <c r="S61" s="61"/>
      <c r="T61" s="64">
        <v>1070.0301489999999</v>
      </c>
      <c r="U61" s="66">
        <v>4.5500000000000002E-3</v>
      </c>
      <c r="V61" s="68"/>
      <c r="W61" s="64">
        <v>405577.26</v>
      </c>
      <c r="X61" s="64">
        <v>436944.94893999997</v>
      </c>
      <c r="Y61" s="56">
        <v>0.92821134786865955</v>
      </c>
      <c r="Z61" s="68"/>
      <c r="AA61" s="57">
        <v>0.45</v>
      </c>
      <c r="AB61" s="23">
        <v>6.0000000000000005E-2</v>
      </c>
      <c r="AC61" s="23" t="s">
        <v>190</v>
      </c>
      <c r="AD61" s="65">
        <v>44265</v>
      </c>
    </row>
    <row r="62" spans="1:30" s="5" customFormat="1" ht="15" customHeight="1" x14ac:dyDescent="0.35">
      <c r="A62" s="18"/>
      <c r="B62" s="20" t="s">
        <v>107</v>
      </c>
      <c r="C62" s="19" t="s">
        <v>319</v>
      </c>
      <c r="D62" s="19" t="s">
        <v>193</v>
      </c>
      <c r="E62" s="19" t="s">
        <v>251</v>
      </c>
      <c r="F62" s="19" t="s">
        <v>312</v>
      </c>
      <c r="G62" s="19" t="s">
        <v>320</v>
      </c>
      <c r="H62" s="21">
        <v>0.01</v>
      </c>
      <c r="I62" s="68"/>
      <c r="J62" s="22">
        <v>111.4</v>
      </c>
      <c r="K62" s="68"/>
      <c r="L62" s="23">
        <v>1.032463304E-2</v>
      </c>
      <c r="M62" s="23">
        <v>7.3943720586999995E-2</v>
      </c>
      <c r="N62" s="23">
        <v>-2.1264707834999997E-2</v>
      </c>
      <c r="O62" s="23">
        <v>0.20256500589000001</v>
      </c>
      <c r="P62" s="61"/>
      <c r="Q62" s="21">
        <v>9.0786516854000007E-3</v>
      </c>
      <c r="R62" s="21">
        <v>9.9619047618999992E-2</v>
      </c>
      <c r="S62" s="61"/>
      <c r="T62" s="64">
        <v>1929.9236972000001</v>
      </c>
      <c r="U62" s="66">
        <v>5.4100000000000007E-3</v>
      </c>
      <c r="V62" s="68"/>
      <c r="W62" s="64">
        <v>490160</v>
      </c>
      <c r="X62" s="64">
        <v>472576.02704999998</v>
      </c>
      <c r="Y62" s="56">
        <v>1.0372087705332111</v>
      </c>
      <c r="Z62" s="68"/>
      <c r="AA62" s="57">
        <v>1.01</v>
      </c>
      <c r="AB62" s="23">
        <v>0.10879712746858169</v>
      </c>
      <c r="AC62" s="23" t="s">
        <v>155</v>
      </c>
      <c r="AD62" s="65">
        <v>44253</v>
      </c>
    </row>
    <row r="63" spans="1:30" s="5" customFormat="1" ht="15" customHeight="1" x14ac:dyDescent="0.35">
      <c r="A63" s="18"/>
      <c r="B63" s="20" t="s">
        <v>203</v>
      </c>
      <c r="C63" s="19" t="s">
        <v>249</v>
      </c>
      <c r="D63" s="19" t="s">
        <v>193</v>
      </c>
      <c r="E63" s="19" t="s">
        <v>213</v>
      </c>
      <c r="F63" s="19" t="s">
        <v>211</v>
      </c>
      <c r="G63" s="19" t="s">
        <v>208</v>
      </c>
      <c r="H63" s="21">
        <v>9.4999999999999998E-3</v>
      </c>
      <c r="I63" s="68"/>
      <c r="J63" s="22">
        <v>73.47</v>
      </c>
      <c r="K63" s="68"/>
      <c r="L63" s="23">
        <v>-2.6663441233000001E-2</v>
      </c>
      <c r="M63" s="23">
        <v>-6.2901191385999991E-2</v>
      </c>
      <c r="N63" s="23">
        <v>-8.229498255199999E-2</v>
      </c>
      <c r="O63" s="23">
        <v>-2.5780416715999999E-2</v>
      </c>
      <c r="P63" s="61"/>
      <c r="Q63" s="21">
        <v>6.3157894736999998E-3</v>
      </c>
      <c r="R63" s="21">
        <v>9.0127758421000001E-2</v>
      </c>
      <c r="S63" s="61"/>
      <c r="T63" s="64">
        <v>2493.9311871</v>
      </c>
      <c r="U63" s="66">
        <v>5.8999999999999999E-3</v>
      </c>
      <c r="V63" s="68"/>
      <c r="W63" s="64">
        <v>537519.08337000001</v>
      </c>
      <c r="X63" s="64">
        <v>651049.73554000002</v>
      </c>
      <c r="Y63" s="56">
        <v>0.82561907950729096</v>
      </c>
      <c r="Z63" s="68"/>
      <c r="AA63" s="57">
        <v>0.48</v>
      </c>
      <c r="AB63" s="23">
        <v>7.839934667211107E-2</v>
      </c>
      <c r="AC63" s="23" t="s">
        <v>154</v>
      </c>
      <c r="AD63" s="65">
        <v>44253</v>
      </c>
    </row>
    <row r="64" spans="1:30" s="5" customFormat="1" ht="15" customHeight="1" x14ac:dyDescent="0.35">
      <c r="A64" s="18"/>
      <c r="B64" s="20" t="s">
        <v>89</v>
      </c>
      <c r="C64" s="19" t="s">
        <v>290</v>
      </c>
      <c r="D64" s="19" t="s">
        <v>227</v>
      </c>
      <c r="E64" s="19" t="s">
        <v>285</v>
      </c>
      <c r="F64" s="19" t="s">
        <v>263</v>
      </c>
      <c r="G64" s="19" t="s">
        <v>263</v>
      </c>
      <c r="H64" s="21">
        <v>3.5999999999999999E-3</v>
      </c>
      <c r="I64" s="68"/>
      <c r="J64" s="22">
        <v>518.19000000000005</v>
      </c>
      <c r="K64" s="68"/>
      <c r="L64" s="23">
        <v>-1.6313986635999998E-2</v>
      </c>
      <c r="M64" s="23">
        <v>-1.0004984538999999E-2</v>
      </c>
      <c r="N64" s="23">
        <v>-2.0663552267999999E-2</v>
      </c>
      <c r="O64" s="23">
        <v>0.14435428659999999</v>
      </c>
      <c r="P64" s="61"/>
      <c r="Q64" s="21">
        <v>5.6625141563000003E-3</v>
      </c>
      <c r="R64" s="21">
        <v>5.8986887162999997E-2</v>
      </c>
      <c r="S64" s="61"/>
      <c r="T64" s="64">
        <v>418.04546534999997</v>
      </c>
      <c r="U64" s="66">
        <v>3.9199999999999999E-3</v>
      </c>
      <c r="V64" s="68"/>
      <c r="W64" s="64">
        <v>354960.15</v>
      </c>
      <c r="X64" s="64">
        <v>303170.40964999999</v>
      </c>
      <c r="Y64" s="56">
        <v>1.1708271609019809</v>
      </c>
      <c r="Z64" s="68"/>
      <c r="AA64" s="57">
        <v>3</v>
      </c>
      <c r="AB64" s="23">
        <v>6.9472587274937755E-2</v>
      </c>
      <c r="AC64" s="23" t="s">
        <v>164</v>
      </c>
      <c r="AD64" s="65">
        <v>44253</v>
      </c>
    </row>
    <row r="65" spans="1:30" s="5" customFormat="1" ht="15" customHeight="1" x14ac:dyDescent="0.35">
      <c r="A65" s="18"/>
      <c r="B65" s="20" t="s">
        <v>93</v>
      </c>
      <c r="C65" s="19" t="s">
        <v>295</v>
      </c>
      <c r="D65" s="19" t="s">
        <v>193</v>
      </c>
      <c r="E65" s="19" t="s">
        <v>224</v>
      </c>
      <c r="F65" s="19" t="s">
        <v>239</v>
      </c>
      <c r="G65" s="19" t="s">
        <v>240</v>
      </c>
      <c r="H65" s="21">
        <v>4.0000000000000001E-3</v>
      </c>
      <c r="I65" s="68"/>
      <c r="J65" s="22">
        <v>77.25</v>
      </c>
      <c r="K65" s="68"/>
      <c r="L65" s="23">
        <v>-3.2677471409E-2</v>
      </c>
      <c r="M65" s="23">
        <v>2.0505154707000001E-2</v>
      </c>
      <c r="N65" s="23">
        <v>-2.0770860234000002E-2</v>
      </c>
      <c r="O65" s="23">
        <v>-0.18746336672000002</v>
      </c>
      <c r="P65" s="61"/>
      <c r="Q65" s="21">
        <v>7.0860268523000002E-3</v>
      </c>
      <c r="R65" s="21">
        <v>6.243902439E-2</v>
      </c>
      <c r="S65" s="61"/>
      <c r="T65" s="64">
        <v>1222.7755026</v>
      </c>
      <c r="U65" s="66">
        <v>3.8400000000000001E-3</v>
      </c>
      <c r="V65" s="68"/>
      <c r="W65" s="64">
        <v>347032.18349999998</v>
      </c>
      <c r="X65" s="64">
        <v>388909.85986000003</v>
      </c>
      <c r="Y65" s="56">
        <v>0.89232035316596192</v>
      </c>
      <c r="Z65" s="68"/>
      <c r="AA65" s="57">
        <v>0.56999999999999995</v>
      </c>
      <c r="AB65" s="23">
        <v>8.854368932038835E-2</v>
      </c>
      <c r="AC65" s="23" t="s">
        <v>154</v>
      </c>
      <c r="AD65" s="65">
        <v>44253</v>
      </c>
    </row>
    <row r="66" spans="1:30" s="5" customFormat="1" ht="15" customHeight="1" x14ac:dyDescent="0.35">
      <c r="A66" s="18"/>
      <c r="B66" s="20" t="s">
        <v>191</v>
      </c>
      <c r="C66" s="19" t="s">
        <v>246</v>
      </c>
      <c r="D66" s="19" t="s">
        <v>227</v>
      </c>
      <c r="E66" s="19" t="s">
        <v>213</v>
      </c>
      <c r="F66" s="19" t="s">
        <v>220</v>
      </c>
      <c r="G66" s="19" t="s">
        <v>220</v>
      </c>
      <c r="H66" s="21">
        <v>6.3E-3</v>
      </c>
      <c r="I66" s="68"/>
      <c r="J66" s="22">
        <v>216.06</v>
      </c>
      <c r="K66" s="68"/>
      <c r="L66" s="23">
        <v>-4.6070882452E-2</v>
      </c>
      <c r="M66" s="23">
        <v>1.4987354602E-2</v>
      </c>
      <c r="N66" s="23">
        <v>-2.7356395442000001E-2</v>
      </c>
      <c r="O66" s="23">
        <v>0.13924911305000001</v>
      </c>
      <c r="P66" s="61"/>
      <c r="Q66" s="21">
        <v>4.4395604396E-3</v>
      </c>
      <c r="R66" s="21">
        <v>5.6328164082000004E-2</v>
      </c>
      <c r="S66" s="61"/>
      <c r="T66" s="64">
        <v>285.18028586000003</v>
      </c>
      <c r="U66" s="66">
        <v>4.0000000000000001E-3</v>
      </c>
      <c r="V66" s="68"/>
      <c r="W66" s="64">
        <v>356499</v>
      </c>
      <c r="X66" s="64">
        <v>401329.50365000003</v>
      </c>
      <c r="Y66" s="56">
        <v>0.88829502131720484</v>
      </c>
      <c r="Z66" s="68"/>
      <c r="AA66" s="57">
        <v>1.01</v>
      </c>
      <c r="AB66" s="23">
        <v>5.6095529019716747E-2</v>
      </c>
      <c r="AC66" s="23" t="s">
        <v>154</v>
      </c>
      <c r="AD66" s="65">
        <v>44253</v>
      </c>
    </row>
    <row r="67" spans="1:30" s="5" customFormat="1" ht="15" customHeight="1" x14ac:dyDescent="0.35">
      <c r="A67" s="18"/>
      <c r="B67" s="20" t="s">
        <v>381</v>
      </c>
      <c r="C67" s="19" t="s">
        <v>406</v>
      </c>
      <c r="D67" s="19" t="s">
        <v>193</v>
      </c>
      <c r="E67" s="19" t="s">
        <v>251</v>
      </c>
      <c r="F67" s="19" t="s">
        <v>209</v>
      </c>
      <c r="G67" s="19" t="s">
        <v>389</v>
      </c>
      <c r="H67" s="21">
        <v>8.9999999999999993E-3</v>
      </c>
      <c r="I67" s="68"/>
      <c r="J67" s="22">
        <v>109.78</v>
      </c>
      <c r="K67" s="68"/>
      <c r="L67" s="23">
        <v>4.6479869974000006E-2</v>
      </c>
      <c r="M67" s="23">
        <v>0.15524730335</v>
      </c>
      <c r="N67" s="23">
        <v>0.10689631028999999</v>
      </c>
      <c r="O67" s="23">
        <v>0.31753533952000002</v>
      </c>
      <c r="P67" s="61"/>
      <c r="Q67" s="21">
        <v>1.1687087652999998E-2</v>
      </c>
      <c r="R67" s="21">
        <v>0.11849741479000001</v>
      </c>
      <c r="S67" s="61"/>
      <c r="T67" s="64">
        <v>3388.0324976000002</v>
      </c>
      <c r="U67" s="66">
        <v>6.7600000000000004E-3</v>
      </c>
      <c r="V67" s="68"/>
      <c r="W67" s="64">
        <v>387176.60498</v>
      </c>
      <c r="X67" s="64">
        <v>353260.15312999999</v>
      </c>
      <c r="Y67" s="56">
        <v>1.0960098430278342</v>
      </c>
      <c r="Z67" s="68"/>
      <c r="AA67" s="57">
        <v>1.24</v>
      </c>
      <c r="AB67" s="23">
        <v>0.13554381490253234</v>
      </c>
      <c r="AC67" s="23" t="s">
        <v>155</v>
      </c>
      <c r="AD67" s="65">
        <v>44263</v>
      </c>
    </row>
    <row r="68" spans="1:30" s="5" customFormat="1" ht="15" customHeight="1" x14ac:dyDescent="0.35">
      <c r="A68" s="18"/>
      <c r="B68" s="20" t="s">
        <v>175</v>
      </c>
      <c r="C68" s="19" t="s">
        <v>361</v>
      </c>
      <c r="D68" s="19" t="s">
        <v>193</v>
      </c>
      <c r="E68" s="19" t="s">
        <v>216</v>
      </c>
      <c r="F68" s="19" t="s">
        <v>344</v>
      </c>
      <c r="G68" s="19" t="s">
        <v>362</v>
      </c>
      <c r="H68" s="21">
        <v>0.02</v>
      </c>
      <c r="I68" s="68"/>
      <c r="J68" s="22">
        <v>119.84</v>
      </c>
      <c r="K68" s="68"/>
      <c r="L68" s="23">
        <v>-5.6955817524000002E-2</v>
      </c>
      <c r="M68" s="23">
        <v>-2.7961047475999999E-2</v>
      </c>
      <c r="N68" s="23">
        <v>-7.4098972777999997E-2</v>
      </c>
      <c r="O68" s="23">
        <v>0.24112245528999998</v>
      </c>
      <c r="P68" s="61"/>
      <c r="Q68" s="21">
        <v>7.6747720365000008E-3</v>
      </c>
      <c r="R68" s="21">
        <v>0.10775330395999999</v>
      </c>
      <c r="S68" s="61"/>
      <c r="T68" s="64">
        <v>1122.0949955000001</v>
      </c>
      <c r="U68" s="66">
        <v>6.6400000000000001E-3</v>
      </c>
      <c r="V68" s="68"/>
      <c r="W68" s="64">
        <v>389480</v>
      </c>
      <c r="X68" s="64">
        <v>388680.99793999997</v>
      </c>
      <c r="Y68" s="56">
        <v>1.0020556756420682</v>
      </c>
      <c r="Z68" s="68"/>
      <c r="AA68" s="57">
        <v>1.01</v>
      </c>
      <c r="AB68" s="23">
        <v>0.10113484646194927</v>
      </c>
      <c r="AC68" s="23" t="s">
        <v>154</v>
      </c>
      <c r="AD68" s="65">
        <v>44012</v>
      </c>
    </row>
    <row r="69" spans="1:30" s="5" customFormat="1" ht="15" customHeight="1" x14ac:dyDescent="0.35">
      <c r="A69" s="18"/>
      <c r="B69" s="20" t="s">
        <v>96</v>
      </c>
      <c r="C69" s="19" t="s">
        <v>300</v>
      </c>
      <c r="D69" s="19" t="s">
        <v>227</v>
      </c>
      <c r="E69" s="19" t="s">
        <v>301</v>
      </c>
      <c r="F69" s="19" t="s">
        <v>210</v>
      </c>
      <c r="G69" s="19" t="s">
        <v>214</v>
      </c>
      <c r="H69" s="21">
        <v>0.02</v>
      </c>
      <c r="I69" s="68"/>
      <c r="J69" s="22">
        <v>274.3</v>
      </c>
      <c r="K69" s="68"/>
      <c r="L69" s="23">
        <v>-3.1904945598999999E-3</v>
      </c>
      <c r="M69" s="23">
        <v>-1.8448814080000001E-4</v>
      </c>
      <c r="N69" s="23">
        <v>-1.9375949874000001E-2</v>
      </c>
      <c r="O69" s="23">
        <v>0.29911390183999997</v>
      </c>
      <c r="P69" s="61"/>
      <c r="Q69" s="21">
        <v>6.5060697726000002E-3</v>
      </c>
      <c r="R69" s="21">
        <v>0.10906570365</v>
      </c>
      <c r="S69" s="61"/>
      <c r="T69" s="64">
        <v>272.89942689999998</v>
      </c>
      <c r="U69" s="66" t="s">
        <v>412</v>
      </c>
      <c r="V69" s="68"/>
      <c r="W69" s="64">
        <v>314018.64</v>
      </c>
      <c r="X69" s="64">
        <v>243818.58752999999</v>
      </c>
      <c r="Y69" s="56">
        <v>1.2879191991929757</v>
      </c>
      <c r="Z69" s="68"/>
      <c r="AA69" s="57">
        <v>1.802181327</v>
      </c>
      <c r="AB69" s="23">
        <v>7.8841326737149109E-2</v>
      </c>
      <c r="AC69" s="23" t="s">
        <v>156</v>
      </c>
      <c r="AD69" s="65">
        <v>44253</v>
      </c>
    </row>
    <row r="70" spans="1:30" s="5" customFormat="1" ht="15" customHeight="1" x14ac:dyDescent="0.35">
      <c r="A70" s="18"/>
      <c r="B70" s="20" t="s">
        <v>380</v>
      </c>
      <c r="C70" s="19" t="s">
        <v>386</v>
      </c>
      <c r="D70" s="19" t="s">
        <v>193</v>
      </c>
      <c r="E70" s="19" t="s">
        <v>213</v>
      </c>
      <c r="F70" s="19" t="s">
        <v>209</v>
      </c>
      <c r="G70" s="19" t="s">
        <v>387</v>
      </c>
      <c r="H70" s="21">
        <v>0.01</v>
      </c>
      <c r="I70" s="68"/>
      <c r="J70" s="22">
        <v>84.92</v>
      </c>
      <c r="K70" s="68"/>
      <c r="L70" s="23">
        <v>-3.0725648964999998E-2</v>
      </c>
      <c r="M70" s="23">
        <v>-1.5758055888E-2</v>
      </c>
      <c r="N70" s="23">
        <v>-5.9511674673000003E-2</v>
      </c>
      <c r="O70" s="23">
        <v>-3.3920118462E-2</v>
      </c>
      <c r="P70" s="61"/>
      <c r="Q70" s="21">
        <v>5.1101521689999995E-3</v>
      </c>
      <c r="R70" s="21">
        <v>6.3258785942000004E-2</v>
      </c>
      <c r="S70" s="61"/>
      <c r="T70" s="64">
        <v>751.96736448000001</v>
      </c>
      <c r="U70" s="66">
        <v>3.8400000000000001E-3</v>
      </c>
      <c r="V70" s="68"/>
      <c r="W70" s="64">
        <v>358529.43764000002</v>
      </c>
      <c r="X70" s="64">
        <v>400717.94848000002</v>
      </c>
      <c r="Y70" s="56">
        <v>0.89471769108414256</v>
      </c>
      <c r="Z70" s="68"/>
      <c r="AA70" s="57">
        <v>0.45</v>
      </c>
      <c r="AB70" s="23">
        <v>6.3589260480452187E-2</v>
      </c>
      <c r="AC70" s="23" t="s">
        <v>155</v>
      </c>
      <c r="AD70" s="65">
        <v>44253</v>
      </c>
    </row>
    <row r="71" spans="1:30" s="5" customFormat="1" ht="15" customHeight="1" x14ac:dyDescent="0.35">
      <c r="A71" s="18"/>
      <c r="B71" s="20" t="s">
        <v>385</v>
      </c>
      <c r="C71" s="19" t="s">
        <v>403</v>
      </c>
      <c r="D71" s="19" t="s">
        <v>193</v>
      </c>
      <c r="E71" s="19" t="s">
        <v>224</v>
      </c>
      <c r="F71" s="19" t="s">
        <v>211</v>
      </c>
      <c r="G71" s="19" t="s">
        <v>208</v>
      </c>
      <c r="H71" s="21">
        <v>0.01</v>
      </c>
      <c r="I71" s="68"/>
      <c r="J71" s="22">
        <v>96.7</v>
      </c>
      <c r="K71" s="68"/>
      <c r="L71" s="23">
        <v>2.5772248263999996E-3</v>
      </c>
      <c r="M71" s="23">
        <v>3.7524149177999996E-2</v>
      </c>
      <c r="N71" s="23">
        <v>1.7358367175E-2</v>
      </c>
      <c r="O71" s="23">
        <v>0.23262948317999999</v>
      </c>
      <c r="P71" s="61"/>
      <c r="Q71" s="21">
        <v>7.9201810327000008E-3</v>
      </c>
      <c r="R71" s="21">
        <v>9.856321839099999E-2</v>
      </c>
      <c r="S71" s="61"/>
      <c r="T71" s="64">
        <v>1683.9037214</v>
      </c>
      <c r="U71" s="66">
        <v>4.5799999999999999E-3</v>
      </c>
      <c r="V71" s="68"/>
      <c r="W71" s="64">
        <v>418731.69380000001</v>
      </c>
      <c r="X71" s="64">
        <v>429752.94750000001</v>
      </c>
      <c r="Y71" s="56">
        <v>0.97435444302566421</v>
      </c>
      <c r="Z71" s="68"/>
      <c r="AA71" s="57">
        <v>0.77</v>
      </c>
      <c r="AB71" s="23">
        <v>9.5553257497414681E-2</v>
      </c>
      <c r="AC71" s="23" t="s">
        <v>155</v>
      </c>
      <c r="AD71" s="65">
        <v>44253</v>
      </c>
    </row>
    <row r="72" spans="1:30" s="5" customFormat="1" ht="15" customHeight="1" x14ac:dyDescent="0.35">
      <c r="A72" s="18"/>
      <c r="B72" s="20" t="s">
        <v>101</v>
      </c>
      <c r="C72" s="19" t="s">
        <v>308</v>
      </c>
      <c r="D72" s="19" t="s">
        <v>193</v>
      </c>
      <c r="E72" s="19" t="s">
        <v>251</v>
      </c>
      <c r="F72" s="19" t="s">
        <v>210</v>
      </c>
      <c r="G72" s="19" t="s">
        <v>214</v>
      </c>
      <c r="H72" s="21">
        <v>4.5000000000000005E-3</v>
      </c>
      <c r="I72" s="68"/>
      <c r="J72" s="22">
        <v>95</v>
      </c>
      <c r="K72" s="68"/>
      <c r="L72" s="23">
        <v>7.0240767981999998E-3</v>
      </c>
      <c r="M72" s="23">
        <v>9.8614553275000003E-2</v>
      </c>
      <c r="N72" s="23">
        <v>1.5448834271E-2</v>
      </c>
      <c r="O72" s="23">
        <v>3.3892929422999998E-2</v>
      </c>
      <c r="P72" s="61"/>
      <c r="Q72" s="21">
        <v>8.2001682086000009E-3</v>
      </c>
      <c r="R72" s="21">
        <v>8.2567834712000007E-2</v>
      </c>
      <c r="S72" s="61"/>
      <c r="T72" s="64">
        <v>334.85046154999998</v>
      </c>
      <c r="U72" s="66" t="s">
        <v>412</v>
      </c>
      <c r="V72" s="68"/>
      <c r="W72" s="64">
        <v>325084.77500000002</v>
      </c>
      <c r="X72" s="64">
        <v>327577.82642</v>
      </c>
      <c r="Y72" s="56">
        <v>0.99238943781010525</v>
      </c>
      <c r="Z72" s="68"/>
      <c r="AA72" s="57">
        <v>0.78</v>
      </c>
      <c r="AB72" s="23">
        <v>9.8526315789473684E-2</v>
      </c>
      <c r="AC72" s="23" t="s">
        <v>154</v>
      </c>
      <c r="AD72" s="65">
        <v>44260</v>
      </c>
    </row>
    <row r="73" spans="1:30" s="5" customFormat="1" ht="15" customHeight="1" x14ac:dyDescent="0.35">
      <c r="A73" s="18"/>
      <c r="B73" s="20" t="s">
        <v>189</v>
      </c>
      <c r="C73" s="19" t="s">
        <v>358</v>
      </c>
      <c r="D73" s="19" t="s">
        <v>193</v>
      </c>
      <c r="E73" s="19" t="s">
        <v>213</v>
      </c>
      <c r="F73" s="19" t="s">
        <v>359</v>
      </c>
      <c r="G73" s="19" t="s">
        <v>360</v>
      </c>
      <c r="H73" s="21">
        <v>1.175E-2</v>
      </c>
      <c r="I73" s="68"/>
      <c r="J73" s="22">
        <v>85.2</v>
      </c>
      <c r="K73" s="68"/>
      <c r="L73" s="23">
        <v>-1.0332420431E-2</v>
      </c>
      <c r="M73" s="23">
        <v>1.9002182860000001E-2</v>
      </c>
      <c r="N73" s="23">
        <v>7.2032102179999998E-3</v>
      </c>
      <c r="O73" s="23">
        <v>1.5649637497999998E-3</v>
      </c>
      <c r="P73" s="61"/>
      <c r="Q73" s="21">
        <v>3.4726241463E-3</v>
      </c>
      <c r="R73" s="21">
        <v>3.8930952649999996E-2</v>
      </c>
      <c r="S73" s="61"/>
      <c r="T73" s="64">
        <v>696.31557240999996</v>
      </c>
      <c r="U73" s="66">
        <v>3.2799999999999999E-3</v>
      </c>
      <c r="V73" s="68"/>
      <c r="W73" s="64">
        <v>296277.37680000003</v>
      </c>
      <c r="X73" s="64">
        <v>352279.52257999999</v>
      </c>
      <c r="Y73" s="56">
        <v>0.84102923334897417</v>
      </c>
      <c r="Z73" s="68"/>
      <c r="AA73" s="57">
        <v>0.3</v>
      </c>
      <c r="AB73" s="23">
        <v>4.2253521126760556E-2</v>
      </c>
      <c r="AC73" s="23" t="s">
        <v>0</v>
      </c>
      <c r="AD73" s="65">
        <v>44012</v>
      </c>
    </row>
    <row r="74" spans="1:30" s="5" customFormat="1" ht="15" customHeight="1" x14ac:dyDescent="0.35">
      <c r="A74" s="18"/>
      <c r="B74" s="20" t="s">
        <v>59</v>
      </c>
      <c r="C74" s="19" t="s">
        <v>234</v>
      </c>
      <c r="D74" s="19" t="s">
        <v>227</v>
      </c>
      <c r="E74" s="19" t="s">
        <v>213</v>
      </c>
      <c r="F74" s="19" t="s">
        <v>225</v>
      </c>
      <c r="G74" s="19" t="s">
        <v>225</v>
      </c>
      <c r="H74" s="21">
        <v>2.907117592906633E-4</v>
      </c>
      <c r="I74" s="68"/>
      <c r="J74" s="22">
        <v>2199</v>
      </c>
      <c r="K74" s="68"/>
      <c r="L74" s="23">
        <v>4.4927059262E-3</v>
      </c>
      <c r="M74" s="23">
        <v>7.4657174297999992E-2</v>
      </c>
      <c r="N74" s="23">
        <v>0.10258722967</v>
      </c>
      <c r="O74" s="23">
        <v>0.10019211142999999</v>
      </c>
      <c r="P74" s="61"/>
      <c r="Q74" s="21">
        <v>1.3250351172999998E-2</v>
      </c>
      <c r="R74" s="21">
        <v>0.13066893594000001</v>
      </c>
      <c r="S74" s="61"/>
      <c r="T74" s="64">
        <v>405.24342740999998</v>
      </c>
      <c r="U74" s="66">
        <v>3.1700000000000001E-3</v>
      </c>
      <c r="V74" s="68"/>
      <c r="W74" s="64">
        <v>285870</v>
      </c>
      <c r="X74" s="64">
        <v>328589.52004999999</v>
      </c>
      <c r="Y74" s="56">
        <v>0.86999122782887428</v>
      </c>
      <c r="Z74" s="68"/>
      <c r="AA74" s="57">
        <v>29.397361615000001</v>
      </c>
      <c r="AB74" s="23">
        <v>0.16042216433833562</v>
      </c>
      <c r="AC74" s="23" t="s">
        <v>155</v>
      </c>
      <c r="AD74" s="65">
        <v>44253</v>
      </c>
    </row>
    <row r="75" spans="1:30" s="5" customFormat="1" ht="15" customHeight="1" x14ac:dyDescent="0.35">
      <c r="A75" s="18"/>
      <c r="B75" s="20" t="s">
        <v>146</v>
      </c>
      <c r="C75" s="19" t="s">
        <v>321</v>
      </c>
      <c r="D75" s="19" t="s">
        <v>193</v>
      </c>
      <c r="E75" s="19" t="s">
        <v>251</v>
      </c>
      <c r="F75" s="19" t="s">
        <v>322</v>
      </c>
      <c r="G75" s="19" t="s">
        <v>323</v>
      </c>
      <c r="H75" s="21">
        <v>1.15E-2</v>
      </c>
      <c r="I75" s="68"/>
      <c r="J75" s="22">
        <v>103.69</v>
      </c>
      <c r="K75" s="68"/>
      <c r="L75" s="23">
        <v>1.2998027658000001E-2</v>
      </c>
      <c r="M75" s="23">
        <v>6.1263123664999995E-2</v>
      </c>
      <c r="N75" s="23">
        <v>1.3748284147E-2</v>
      </c>
      <c r="O75" s="23">
        <v>0.17393500363</v>
      </c>
      <c r="P75" s="61"/>
      <c r="Q75" s="21">
        <v>7.2730799068999995E-3</v>
      </c>
      <c r="R75" s="21">
        <v>7.9265160747999996E-2</v>
      </c>
      <c r="S75" s="61"/>
      <c r="T75" s="64">
        <v>1155.6492754999999</v>
      </c>
      <c r="U75" s="66">
        <v>3.7399999999999998E-3</v>
      </c>
      <c r="V75" s="68"/>
      <c r="W75" s="64">
        <v>236794.88289000001</v>
      </c>
      <c r="X75" s="64">
        <v>236828.62171000001</v>
      </c>
      <c r="Y75" s="56">
        <v>0.99985753909406561</v>
      </c>
      <c r="Z75" s="68"/>
      <c r="AA75" s="57">
        <v>0.75</v>
      </c>
      <c r="AB75" s="23">
        <v>8.679718391358858E-2</v>
      </c>
      <c r="AC75" s="23" t="s">
        <v>154</v>
      </c>
      <c r="AD75" s="65">
        <v>44253</v>
      </c>
    </row>
    <row r="76" spans="1:30" s="5" customFormat="1" ht="15" customHeight="1" x14ac:dyDescent="0.35">
      <c r="A76" s="18"/>
      <c r="B76" s="20" t="s">
        <v>72</v>
      </c>
      <c r="C76" s="19" t="s">
        <v>262</v>
      </c>
      <c r="D76" s="19" t="s">
        <v>227</v>
      </c>
      <c r="E76" s="19" t="s">
        <v>213</v>
      </c>
      <c r="F76" s="19" t="s">
        <v>263</v>
      </c>
      <c r="G76" s="19" t="s">
        <v>263</v>
      </c>
      <c r="H76" s="21">
        <v>1.4999999999999999E-2</v>
      </c>
      <c r="I76" s="68"/>
      <c r="J76" s="22">
        <v>270.01</v>
      </c>
      <c r="K76" s="68"/>
      <c r="L76" s="23">
        <v>-7.3225992298999995E-2</v>
      </c>
      <c r="M76" s="23">
        <v>-6.9028447081000005E-2</v>
      </c>
      <c r="N76" s="23">
        <v>-0.17000505119000001</v>
      </c>
      <c r="O76" s="23">
        <v>-0.22759135177000001</v>
      </c>
      <c r="P76" s="61"/>
      <c r="Q76" s="21">
        <v>4.1007415508E-3</v>
      </c>
      <c r="R76" s="21">
        <v>5.4907638274000005E-2</v>
      </c>
      <c r="S76" s="61"/>
      <c r="T76" s="64">
        <v>39.013278276000001</v>
      </c>
      <c r="U76" s="66" t="s">
        <v>412</v>
      </c>
      <c r="V76" s="68"/>
      <c r="W76" s="64">
        <v>202507.5</v>
      </c>
      <c r="X76" s="64">
        <v>336731.13611000002</v>
      </c>
      <c r="Y76" s="56">
        <v>0.6013922630957621</v>
      </c>
      <c r="Z76" s="68"/>
      <c r="AA76" s="57">
        <v>1.2</v>
      </c>
      <c r="AB76" s="23">
        <v>5.3331358097848225E-2</v>
      </c>
      <c r="AC76" s="23" t="s">
        <v>154</v>
      </c>
      <c r="AD76" s="65">
        <v>44253</v>
      </c>
    </row>
    <row r="77" spans="1:30" s="5" customFormat="1" ht="15" customHeight="1" x14ac:dyDescent="0.35">
      <c r="A77" s="18"/>
      <c r="B77" s="20" t="s">
        <v>66</v>
      </c>
      <c r="C77" s="19" t="s">
        <v>255</v>
      </c>
      <c r="D77" s="19" t="s">
        <v>227</v>
      </c>
      <c r="E77" s="19" t="s">
        <v>228</v>
      </c>
      <c r="F77" s="19" t="s">
        <v>229</v>
      </c>
      <c r="G77" s="19" t="s">
        <v>229</v>
      </c>
      <c r="H77" s="21">
        <v>6.0000000000000001E-3</v>
      </c>
      <c r="I77" s="68"/>
      <c r="J77" s="22">
        <v>116.63</v>
      </c>
      <c r="K77" s="68"/>
      <c r="L77" s="23">
        <v>-5.5938876422000003E-2</v>
      </c>
      <c r="M77" s="23">
        <v>-0.10952256462</v>
      </c>
      <c r="N77" s="23">
        <v>-0.14655673713</v>
      </c>
      <c r="O77" s="23">
        <v>2.4412010588999999E-3</v>
      </c>
      <c r="P77" s="61"/>
      <c r="Q77" s="21">
        <v>7.5495944100999997E-3</v>
      </c>
      <c r="R77" s="21">
        <v>8.8274428570999999E-2</v>
      </c>
      <c r="S77" s="61"/>
      <c r="T77" s="64">
        <v>269.36210792999998</v>
      </c>
      <c r="U77" s="66" t="s">
        <v>412</v>
      </c>
      <c r="V77" s="68"/>
      <c r="W77" s="64">
        <v>185441.7</v>
      </c>
      <c r="X77" s="64">
        <v>179099.29952</v>
      </c>
      <c r="Y77" s="56">
        <v>1.035412759832105</v>
      </c>
      <c r="Z77" s="68"/>
      <c r="AA77" s="57">
        <v>0.94</v>
      </c>
      <c r="AB77" s="23">
        <v>9.6716110777672976E-2</v>
      </c>
      <c r="AC77" s="23" t="s">
        <v>154</v>
      </c>
      <c r="AD77" s="65">
        <v>44253</v>
      </c>
    </row>
    <row r="78" spans="1:30" s="5" customFormat="1" ht="15" customHeight="1" x14ac:dyDescent="0.35">
      <c r="A78" s="18"/>
      <c r="B78" s="20" t="s">
        <v>54</v>
      </c>
      <c r="C78" s="19" t="s">
        <v>223</v>
      </c>
      <c r="D78" s="19" t="s">
        <v>193</v>
      </c>
      <c r="E78" s="19" t="s">
        <v>224</v>
      </c>
      <c r="F78" s="19" t="s">
        <v>225</v>
      </c>
      <c r="G78" s="19" t="s">
        <v>222</v>
      </c>
      <c r="H78" s="21">
        <v>1.2E-2</v>
      </c>
      <c r="I78" s="68"/>
      <c r="J78" s="22">
        <v>98.6</v>
      </c>
      <c r="K78" s="68"/>
      <c r="L78" s="23">
        <v>-5.5340542592000004E-2</v>
      </c>
      <c r="M78" s="23">
        <v>-0.25860576479999997</v>
      </c>
      <c r="N78" s="23">
        <v>-0.26759892833999999</v>
      </c>
      <c r="O78" s="23">
        <v>-0.13674926949999999</v>
      </c>
      <c r="P78" s="61"/>
      <c r="Q78" s="21">
        <v>5.7142857143000006E-3</v>
      </c>
      <c r="R78" s="21">
        <v>8.3853658536999998E-2</v>
      </c>
      <c r="S78" s="61"/>
      <c r="T78" s="64">
        <v>75.347617413999998</v>
      </c>
      <c r="U78" s="66" t="s">
        <v>412</v>
      </c>
      <c r="V78" s="68"/>
      <c r="W78" s="64">
        <v>155369.93599999999</v>
      </c>
      <c r="X78" s="64">
        <v>151255.74901</v>
      </c>
      <c r="Y78" s="56">
        <v>1.0272002024182763</v>
      </c>
      <c r="Z78" s="68"/>
      <c r="AA78" s="57">
        <v>0.6</v>
      </c>
      <c r="AB78" s="23">
        <v>7.3022312373225151E-2</v>
      </c>
      <c r="AC78" s="23" t="s">
        <v>157</v>
      </c>
      <c r="AD78" s="65">
        <v>44256</v>
      </c>
    </row>
    <row r="79" spans="1:30" s="5" customFormat="1" ht="15" customHeight="1" x14ac:dyDescent="0.35">
      <c r="A79" s="18"/>
      <c r="B79" s="20" t="s">
        <v>84</v>
      </c>
      <c r="C79" s="19" t="s">
        <v>282</v>
      </c>
      <c r="D79" s="19" t="s">
        <v>227</v>
      </c>
      <c r="E79" s="19" t="s">
        <v>216</v>
      </c>
      <c r="F79" s="19" t="s">
        <v>283</v>
      </c>
      <c r="G79" s="19" t="s">
        <v>283</v>
      </c>
      <c r="H79" s="21">
        <v>1.1000000000000001E-3</v>
      </c>
      <c r="I79" s="68"/>
      <c r="J79" s="22">
        <v>2.74</v>
      </c>
      <c r="K79" s="68"/>
      <c r="L79" s="23">
        <v>-7.6626541162999995E-2</v>
      </c>
      <c r="M79" s="23">
        <v>-7.3692899638000006E-2</v>
      </c>
      <c r="N79" s="23">
        <v>-7.6780589970999999E-2</v>
      </c>
      <c r="O79" s="23">
        <v>-5.7189403279000003E-2</v>
      </c>
      <c r="P79" s="61"/>
      <c r="Q79" s="21">
        <v>3.9932885905999997E-3</v>
      </c>
      <c r="R79" s="21">
        <v>3.1800000000000002E-2</v>
      </c>
      <c r="S79" s="61"/>
      <c r="T79" s="64">
        <v>205.88797586000001</v>
      </c>
      <c r="U79" s="66">
        <v>2.0999999999999999E-3</v>
      </c>
      <c r="V79" s="68"/>
      <c r="W79" s="64">
        <v>189151.79</v>
      </c>
      <c r="X79" s="64">
        <v>215068.47829</v>
      </c>
      <c r="Y79" s="56">
        <v>0.87949564484734144</v>
      </c>
      <c r="Z79" s="68"/>
      <c r="AA79" s="57">
        <v>1.1900000000000001E-2</v>
      </c>
      <c r="AB79" s="23">
        <v>5.2116788321167881E-2</v>
      </c>
      <c r="AC79" s="23" t="s">
        <v>154</v>
      </c>
      <c r="AD79" s="65">
        <v>44259</v>
      </c>
    </row>
    <row r="80" spans="1:30" s="5" customFormat="1" ht="15" customHeight="1" x14ac:dyDescent="0.35">
      <c r="A80" s="18"/>
      <c r="B80" s="20" t="s">
        <v>102</v>
      </c>
      <c r="C80" s="19" t="s">
        <v>309</v>
      </c>
      <c r="D80" s="19" t="s">
        <v>193</v>
      </c>
      <c r="E80" s="19" t="s">
        <v>251</v>
      </c>
      <c r="F80" s="19" t="s">
        <v>273</v>
      </c>
      <c r="G80" s="19" t="s">
        <v>310</v>
      </c>
      <c r="H80" s="21">
        <v>8.0000000000000002E-3</v>
      </c>
      <c r="I80" s="68"/>
      <c r="J80" s="22">
        <v>102.47</v>
      </c>
      <c r="K80" s="68"/>
      <c r="L80" s="23">
        <v>2.9946150844000004E-3</v>
      </c>
      <c r="M80" s="23">
        <v>4.5339668877E-2</v>
      </c>
      <c r="N80" s="23">
        <v>7.3874000281999993E-3</v>
      </c>
      <c r="O80" s="23">
        <v>0.12157263808</v>
      </c>
      <c r="P80" s="61"/>
      <c r="Q80" s="21">
        <v>8.1553398058000007E-3</v>
      </c>
      <c r="R80" s="21">
        <v>8.9503155743999988E-2</v>
      </c>
      <c r="S80" s="61"/>
      <c r="T80" s="64">
        <v>406.24790724000002</v>
      </c>
      <c r="U80" s="66" t="s">
        <v>412</v>
      </c>
      <c r="V80" s="68"/>
      <c r="W80" s="64">
        <v>202157.42715</v>
      </c>
      <c r="X80" s="64">
        <v>199077.19584999999</v>
      </c>
      <c r="Y80" s="56">
        <v>1.0154725471536223</v>
      </c>
      <c r="Z80" s="68"/>
      <c r="AA80" s="57">
        <v>0.84</v>
      </c>
      <c r="AB80" s="23">
        <v>9.8370254708695232E-2</v>
      </c>
      <c r="AC80" s="23" t="s">
        <v>156</v>
      </c>
      <c r="AD80" s="65">
        <v>44253</v>
      </c>
    </row>
    <row r="81" spans="1:30" s="5" customFormat="1" ht="15" customHeight="1" x14ac:dyDescent="0.35">
      <c r="A81" s="18"/>
      <c r="B81" s="20" t="s">
        <v>63</v>
      </c>
      <c r="C81" s="19" t="s">
        <v>242</v>
      </c>
      <c r="D81" s="19" t="s">
        <v>227</v>
      </c>
      <c r="E81" s="19" t="s">
        <v>213</v>
      </c>
      <c r="F81" s="19" t="s">
        <v>210</v>
      </c>
      <c r="G81" s="19" t="s">
        <v>237</v>
      </c>
      <c r="H81" s="21">
        <v>1.2E-2</v>
      </c>
      <c r="I81" s="68"/>
      <c r="J81" s="22">
        <v>134</v>
      </c>
      <c r="K81" s="68"/>
      <c r="L81" s="23">
        <v>1.610463736E-2</v>
      </c>
      <c r="M81" s="23">
        <v>2.0237698907000001E-2</v>
      </c>
      <c r="N81" s="23">
        <v>-3.2925509275999999E-2</v>
      </c>
      <c r="O81" s="23">
        <v>1.1510300003000001E-2</v>
      </c>
      <c r="P81" s="61"/>
      <c r="Q81" s="21">
        <v>2.0853523041999998E-3</v>
      </c>
      <c r="R81" s="21">
        <v>4.7117547792999995E-2</v>
      </c>
      <c r="S81" s="61"/>
      <c r="T81" s="64">
        <v>127.54754758</v>
      </c>
      <c r="U81" s="66" t="s">
        <v>412</v>
      </c>
      <c r="V81" s="68"/>
      <c r="W81" s="64">
        <v>197345.55066000001</v>
      </c>
      <c r="X81" s="64">
        <v>168444.04615000001</v>
      </c>
      <c r="Y81" s="56">
        <v>1.1715792583387785</v>
      </c>
      <c r="Z81" s="68"/>
      <c r="AA81" s="57">
        <v>0.275579307</v>
      </c>
      <c r="AB81" s="23">
        <v>2.4678743910447762E-2</v>
      </c>
      <c r="AC81" s="23" t="s">
        <v>154</v>
      </c>
      <c r="AD81" s="65">
        <v>44260</v>
      </c>
    </row>
    <row r="82" spans="1:30" s="5" customFormat="1" ht="15" customHeight="1" x14ac:dyDescent="0.35">
      <c r="A82" s="18"/>
      <c r="B82" s="20" t="s">
        <v>69</v>
      </c>
      <c r="C82" s="19" t="s">
        <v>259</v>
      </c>
      <c r="D82" s="19" t="s">
        <v>227</v>
      </c>
      <c r="E82" s="19" t="s">
        <v>213</v>
      </c>
      <c r="F82" s="19" t="s">
        <v>210</v>
      </c>
      <c r="G82" s="19" t="s">
        <v>214</v>
      </c>
      <c r="H82" s="21">
        <v>3.0000000000000001E-3</v>
      </c>
      <c r="I82" s="68"/>
      <c r="J82" s="22">
        <v>46.6</v>
      </c>
      <c r="K82" s="68"/>
      <c r="L82" s="23">
        <v>-0.1012957208</v>
      </c>
      <c r="M82" s="23">
        <v>-0.21727256039000001</v>
      </c>
      <c r="N82" s="23">
        <v>-0.23099154383999998</v>
      </c>
      <c r="O82" s="23">
        <v>-0.32233469202999998</v>
      </c>
      <c r="P82" s="61"/>
      <c r="Q82" s="21">
        <v>3.2417114763999997E-3</v>
      </c>
      <c r="R82" s="21">
        <v>4.0902124919999998E-2</v>
      </c>
      <c r="S82" s="61"/>
      <c r="T82" s="64">
        <v>52.779339137999997</v>
      </c>
      <c r="U82" s="66" t="s">
        <v>412</v>
      </c>
      <c r="V82" s="68"/>
      <c r="W82" s="64">
        <v>137434.95680000001</v>
      </c>
      <c r="X82" s="64">
        <v>270905.39789999998</v>
      </c>
      <c r="Y82" s="56">
        <v>0.50731715892472451</v>
      </c>
      <c r="Z82" s="68"/>
      <c r="AA82" s="57">
        <v>0.16863383100000001</v>
      </c>
      <c r="AB82" s="23">
        <v>4.3425020858369107E-2</v>
      </c>
      <c r="AC82" s="23" t="s">
        <v>154</v>
      </c>
      <c r="AD82" s="65">
        <v>44245</v>
      </c>
    </row>
    <row r="83" spans="1:30" s="5" customFormat="1" ht="15" customHeight="1" x14ac:dyDescent="0.35">
      <c r="A83" s="18"/>
      <c r="B83" s="20" t="s">
        <v>75</v>
      </c>
      <c r="C83" s="19" t="s">
        <v>268</v>
      </c>
      <c r="D83" s="19" t="s">
        <v>227</v>
      </c>
      <c r="E83" s="19" t="s">
        <v>197</v>
      </c>
      <c r="F83" s="19" t="s">
        <v>210</v>
      </c>
      <c r="G83" s="19" t="s">
        <v>0</v>
      </c>
      <c r="H83" s="21">
        <v>2E-3</v>
      </c>
      <c r="I83" s="68"/>
      <c r="J83" s="22">
        <v>69</v>
      </c>
      <c r="K83" s="68"/>
      <c r="L83" s="23">
        <v>-6.9029517152999998E-3</v>
      </c>
      <c r="M83" s="23">
        <v>-6.8948700353000006E-2</v>
      </c>
      <c r="N83" s="23">
        <v>-2.9139125285000001E-2</v>
      </c>
      <c r="O83" s="23">
        <v>-0.22181067051</v>
      </c>
      <c r="P83" s="61"/>
      <c r="Q83" s="21">
        <v>4.5421409397000002E-3</v>
      </c>
      <c r="R83" s="21">
        <v>1.1805702644E-2</v>
      </c>
      <c r="S83" s="61"/>
      <c r="T83" s="64">
        <v>99.489701552</v>
      </c>
      <c r="U83" s="66" t="s">
        <v>412</v>
      </c>
      <c r="V83" s="68"/>
      <c r="W83" s="64">
        <v>174084.79199999999</v>
      </c>
      <c r="X83" s="64">
        <v>220346.01178</v>
      </c>
      <c r="Y83" s="56">
        <v>0.79005193056914236</v>
      </c>
      <c r="Z83" s="68"/>
      <c r="AA83" s="57">
        <v>0.317086859</v>
      </c>
      <c r="AB83" s="23">
        <v>5.5145540695652175E-2</v>
      </c>
      <c r="AC83" s="23" t="s">
        <v>154</v>
      </c>
      <c r="AD83" s="65">
        <v>44260</v>
      </c>
    </row>
    <row r="84" spans="1:30" s="5" customFormat="1" ht="15" customHeight="1" x14ac:dyDescent="0.35">
      <c r="A84" s="18"/>
      <c r="B84" s="20" t="s">
        <v>58</v>
      </c>
      <c r="C84" s="19" t="s">
        <v>233</v>
      </c>
      <c r="D84" s="19" t="s">
        <v>227</v>
      </c>
      <c r="E84" s="19" t="s">
        <v>213</v>
      </c>
      <c r="F84" s="19" t="s">
        <v>222</v>
      </c>
      <c r="G84" s="19" t="s">
        <v>222</v>
      </c>
      <c r="H84" s="21">
        <v>2E-3</v>
      </c>
      <c r="I84" s="68"/>
      <c r="J84" s="22">
        <v>64.260000000000005</v>
      </c>
      <c r="K84" s="68"/>
      <c r="L84" s="23">
        <v>-5.8644080269999996E-2</v>
      </c>
      <c r="M84" s="23">
        <v>-6.5861987173E-2</v>
      </c>
      <c r="N84" s="23">
        <v>-7.6782192112000006E-2</v>
      </c>
      <c r="O84" s="23">
        <v>-0.11756346814</v>
      </c>
      <c r="P84" s="61"/>
      <c r="Q84" s="21">
        <v>5.9679767103000001E-3</v>
      </c>
      <c r="R84" s="21">
        <v>6.6879387363999995E-2</v>
      </c>
      <c r="S84" s="61"/>
      <c r="T84" s="64">
        <v>349.32671190000002</v>
      </c>
      <c r="U84" s="66">
        <v>1.9E-3</v>
      </c>
      <c r="V84" s="68"/>
      <c r="W84" s="64">
        <v>171959.76</v>
      </c>
      <c r="X84" s="64">
        <v>270725.95685999998</v>
      </c>
      <c r="Y84" s="56">
        <v>0.6351801725791858</v>
      </c>
      <c r="Z84" s="68"/>
      <c r="AA84" s="57">
        <v>0.41</v>
      </c>
      <c r="AB84" s="23">
        <v>7.6563958916900085E-2</v>
      </c>
      <c r="AC84" s="23" t="s">
        <v>154</v>
      </c>
      <c r="AD84" s="65">
        <v>44253</v>
      </c>
    </row>
    <row r="85" spans="1:30" s="5" customFormat="1" ht="15" customHeight="1" x14ac:dyDescent="0.35">
      <c r="A85" s="18"/>
      <c r="B85" s="20" t="s">
        <v>87</v>
      </c>
      <c r="C85" s="19" t="s">
        <v>288</v>
      </c>
      <c r="D85" s="19" t="s">
        <v>227</v>
      </c>
      <c r="E85" s="19" t="s">
        <v>216</v>
      </c>
      <c r="F85" s="19" t="s">
        <v>273</v>
      </c>
      <c r="G85" s="19" t="s">
        <v>245</v>
      </c>
      <c r="H85" s="21">
        <v>2.3E-3</v>
      </c>
      <c r="I85" s="68"/>
      <c r="J85" s="22">
        <v>195.82</v>
      </c>
      <c r="K85" s="68"/>
      <c r="L85" s="23">
        <v>-1.9685518358999999E-2</v>
      </c>
      <c r="M85" s="23">
        <v>2.6694147571000002E-2</v>
      </c>
      <c r="N85" s="23">
        <v>-3.9028678774999997E-3</v>
      </c>
      <c r="O85" s="23">
        <v>0.36306445062999998</v>
      </c>
      <c r="P85" s="61"/>
      <c r="Q85" s="21">
        <v>5.9890321971000004E-3</v>
      </c>
      <c r="R85" s="21">
        <v>0.12948355692999999</v>
      </c>
      <c r="S85" s="61"/>
      <c r="T85" s="64">
        <v>136.14737414000001</v>
      </c>
      <c r="U85" s="66" t="s">
        <v>412</v>
      </c>
      <c r="V85" s="68"/>
      <c r="W85" s="64">
        <v>181556.86283999999</v>
      </c>
      <c r="X85" s="64">
        <v>177934.59916000001</v>
      </c>
      <c r="Y85" s="56">
        <v>1.020357275634419</v>
      </c>
      <c r="Z85" s="68"/>
      <c r="AA85" s="57">
        <v>1.20349602</v>
      </c>
      <c r="AB85" s="23">
        <v>7.3751160453477682E-2</v>
      </c>
      <c r="AC85" s="23" t="s">
        <v>154</v>
      </c>
      <c r="AD85" s="65">
        <v>44253</v>
      </c>
    </row>
    <row r="86" spans="1:30" s="5" customFormat="1" ht="15" customHeight="1" x14ac:dyDescent="0.35">
      <c r="A86" s="18"/>
      <c r="B86" s="20" t="s">
        <v>64</v>
      </c>
      <c r="C86" s="19" t="s">
        <v>243</v>
      </c>
      <c r="D86" s="19" t="s">
        <v>227</v>
      </c>
      <c r="E86" s="19" t="s">
        <v>213</v>
      </c>
      <c r="F86" s="19" t="s">
        <v>244</v>
      </c>
      <c r="G86" s="19" t="s">
        <v>245</v>
      </c>
      <c r="H86" s="21">
        <v>4.0000000000000001E-3</v>
      </c>
      <c r="I86" s="68"/>
      <c r="J86" s="22">
        <v>102.55</v>
      </c>
      <c r="K86" s="68"/>
      <c r="L86" s="23">
        <v>-2.3947886875000001E-2</v>
      </c>
      <c r="M86" s="23">
        <v>1.7461760282E-2</v>
      </c>
      <c r="N86" s="23">
        <v>-3.9063893066999998E-2</v>
      </c>
      <c r="O86" s="23">
        <v>-1.7195587849999999E-2</v>
      </c>
      <c r="P86" s="61"/>
      <c r="Q86" s="21">
        <v>4.0815023697000005E-3</v>
      </c>
      <c r="R86" s="21">
        <v>4.8289223497000003E-2</v>
      </c>
      <c r="S86" s="61"/>
      <c r="T86" s="64">
        <v>148.17861517</v>
      </c>
      <c r="U86" s="66" t="s">
        <v>412</v>
      </c>
      <c r="V86" s="68"/>
      <c r="W86" s="64">
        <v>183034.11139999999</v>
      </c>
      <c r="X86" s="64">
        <v>172939.03119000001</v>
      </c>
      <c r="Y86" s="56">
        <v>1.058373636885412</v>
      </c>
      <c r="Z86" s="68"/>
      <c r="AA86" s="57">
        <v>0.4305985</v>
      </c>
      <c r="AB86" s="23">
        <v>5.0386952705997079E-2</v>
      </c>
      <c r="AC86" s="23" t="s">
        <v>154</v>
      </c>
      <c r="AD86" s="65">
        <v>44253</v>
      </c>
    </row>
    <row r="87" spans="1:30" s="5" customFormat="1" ht="15" customHeight="1" x14ac:dyDescent="0.35">
      <c r="A87" s="18"/>
      <c r="B87" s="20" t="s">
        <v>77</v>
      </c>
      <c r="C87" s="19" t="s">
        <v>271</v>
      </c>
      <c r="D87" s="19" t="s">
        <v>227</v>
      </c>
      <c r="E87" s="19" t="s">
        <v>197</v>
      </c>
      <c r="F87" s="19" t="s">
        <v>267</v>
      </c>
      <c r="G87" s="19" t="s">
        <v>267</v>
      </c>
      <c r="H87" s="21">
        <v>2.5000000000000001E-3</v>
      </c>
      <c r="I87" s="68"/>
      <c r="J87" s="22">
        <v>61.3</v>
      </c>
      <c r="K87" s="68"/>
      <c r="L87" s="23">
        <v>-5.2788796908999999E-2</v>
      </c>
      <c r="M87" s="23">
        <v>1.9589797884999997E-3</v>
      </c>
      <c r="N87" s="23">
        <v>-6.0095881497999999E-2</v>
      </c>
      <c r="O87" s="23">
        <v>-4.3624891077000003E-2</v>
      </c>
      <c r="P87" s="61"/>
      <c r="Q87" s="21">
        <v>4.4608521765999998E-3</v>
      </c>
      <c r="R87" s="21">
        <v>2.8480533252999998E-2</v>
      </c>
      <c r="S87" s="61"/>
      <c r="T87" s="64">
        <v>424.27525016999999</v>
      </c>
      <c r="U87" s="66">
        <v>1.91E-3</v>
      </c>
      <c r="V87" s="68"/>
      <c r="W87" s="64">
        <v>174705</v>
      </c>
      <c r="X87" s="64">
        <v>269343.50258999999</v>
      </c>
      <c r="Y87" s="56">
        <v>0.64863268770191729</v>
      </c>
      <c r="Z87" s="68"/>
      <c r="AA87" s="57">
        <v>0.28999999999999998</v>
      </c>
      <c r="AB87" s="23">
        <v>5.6769983686786291E-2</v>
      </c>
      <c r="AC87" s="23" t="s">
        <v>154</v>
      </c>
      <c r="AD87" s="65">
        <v>44253</v>
      </c>
    </row>
    <row r="88" spans="1:30" s="5" customFormat="1" ht="15" customHeight="1" x14ac:dyDescent="0.35">
      <c r="A88" s="18"/>
      <c r="B88" s="20" t="s">
        <v>182</v>
      </c>
      <c r="C88" s="19" t="s">
        <v>363</v>
      </c>
      <c r="D88" s="19" t="s">
        <v>227</v>
      </c>
      <c r="E88" s="19" t="s">
        <v>216</v>
      </c>
      <c r="F88" s="19" t="s">
        <v>225</v>
      </c>
      <c r="G88" s="19" t="s">
        <v>225</v>
      </c>
      <c r="H88" s="21">
        <v>6.0000000000000001E-3</v>
      </c>
      <c r="I88" s="68"/>
      <c r="J88" s="22">
        <v>77.56</v>
      </c>
      <c r="K88" s="68"/>
      <c r="L88" s="23">
        <v>-0.21513874714</v>
      </c>
      <c r="M88" s="23">
        <v>-0.21676492218999999</v>
      </c>
      <c r="N88" s="23">
        <v>-0.23288149013999998</v>
      </c>
      <c r="O88" s="23">
        <v>-9.1901260462999998E-2</v>
      </c>
      <c r="P88" s="61"/>
      <c r="Q88" s="21">
        <v>8.9857552316999992E-3</v>
      </c>
      <c r="R88" s="21">
        <v>0.10889187035</v>
      </c>
      <c r="S88" s="61"/>
      <c r="T88" s="64">
        <v>75.940301379000005</v>
      </c>
      <c r="U88" s="66" t="s">
        <v>412</v>
      </c>
      <c r="V88" s="68"/>
      <c r="W88" s="64">
        <v>132856.402</v>
      </c>
      <c r="X88" s="64">
        <v>138821.67623000001</v>
      </c>
      <c r="Y88" s="56">
        <v>0.95702923065043</v>
      </c>
      <c r="Z88" s="68"/>
      <c r="AA88" s="57">
        <v>0.89722765987999997</v>
      </c>
      <c r="AB88" s="23">
        <v>0.13881810106446621</v>
      </c>
      <c r="AC88" s="23" t="s">
        <v>183</v>
      </c>
      <c r="AD88" s="65">
        <v>44012</v>
      </c>
    </row>
    <row r="89" spans="1:30" s="5" customFormat="1" ht="15" customHeight="1" x14ac:dyDescent="0.35">
      <c r="A89" s="18"/>
      <c r="B89" s="20" t="s">
        <v>61</v>
      </c>
      <c r="C89" s="19" t="s">
        <v>238</v>
      </c>
      <c r="D89" s="19" t="s">
        <v>227</v>
      </c>
      <c r="E89" s="19" t="s">
        <v>213</v>
      </c>
      <c r="F89" s="19" t="s">
        <v>239</v>
      </c>
      <c r="G89" s="19" t="s">
        <v>240</v>
      </c>
      <c r="H89" s="21">
        <v>2.5000000000000001E-3</v>
      </c>
      <c r="I89" s="68"/>
      <c r="J89" s="22">
        <v>77.2</v>
      </c>
      <c r="K89" s="68"/>
      <c r="L89" s="23">
        <v>-4.9362523719000004E-2</v>
      </c>
      <c r="M89" s="23">
        <v>1.7222580109000001E-2</v>
      </c>
      <c r="N89" s="23">
        <v>-4.0322126837000004E-2</v>
      </c>
      <c r="O89" s="23">
        <v>0.27241816692999998</v>
      </c>
      <c r="P89" s="61"/>
      <c r="Q89" s="21">
        <v>1.0647307925E-2</v>
      </c>
      <c r="R89" s="21">
        <v>0.12243243243</v>
      </c>
      <c r="S89" s="61"/>
      <c r="T89" s="64">
        <v>405.69425672</v>
      </c>
      <c r="U89" s="66">
        <v>1.5299999999999999E-3</v>
      </c>
      <c r="V89" s="68"/>
      <c r="W89" s="64">
        <v>138805.6</v>
      </c>
      <c r="X89" s="64">
        <v>124595.32177</v>
      </c>
      <c r="Y89" s="56">
        <v>1.1140514589803929</v>
      </c>
      <c r="Z89" s="68"/>
      <c r="AA89" s="57">
        <v>0.88</v>
      </c>
      <c r="AB89" s="23">
        <v>0.13678756476683937</v>
      </c>
      <c r="AC89" s="23" t="s">
        <v>154</v>
      </c>
      <c r="AD89" s="65">
        <v>44253</v>
      </c>
    </row>
    <row r="90" spans="1:30" s="5" customFormat="1" ht="15" customHeight="1" x14ac:dyDescent="0.35">
      <c r="A90" s="18"/>
      <c r="B90" s="20" t="s">
        <v>83</v>
      </c>
      <c r="C90" s="19" t="s">
        <v>279</v>
      </c>
      <c r="D90" s="19" t="s">
        <v>193</v>
      </c>
      <c r="E90" s="19" t="s">
        <v>280</v>
      </c>
      <c r="F90" s="19" t="s">
        <v>210</v>
      </c>
      <c r="G90" s="19" t="s">
        <v>281</v>
      </c>
      <c r="H90" s="21">
        <v>5.0000000000000001E-3</v>
      </c>
      <c r="I90" s="68"/>
      <c r="J90" s="22">
        <v>100.02</v>
      </c>
      <c r="K90" s="68"/>
      <c r="L90" s="23">
        <v>-0.16857855361999999</v>
      </c>
      <c r="M90" s="23">
        <v>-0.19449142305</v>
      </c>
      <c r="N90" s="23">
        <v>-0.20882771713000001</v>
      </c>
      <c r="O90" s="23">
        <v>-0.27965430321000001</v>
      </c>
      <c r="P90" s="61"/>
      <c r="Q90" s="21">
        <v>0</v>
      </c>
      <c r="R90" s="21">
        <v>0</v>
      </c>
      <c r="S90" s="61"/>
      <c r="T90" s="64">
        <v>325.96228069</v>
      </c>
      <c r="U90" s="66">
        <v>1.3900000000000002E-3</v>
      </c>
      <c r="V90" s="68"/>
      <c r="W90" s="64">
        <v>125727.34044</v>
      </c>
      <c r="X90" s="64">
        <v>166127.94656000001</v>
      </c>
      <c r="Y90" s="56">
        <v>0.75681029618091</v>
      </c>
      <c r="Z90" s="68"/>
      <c r="AA90" s="57">
        <v>0</v>
      </c>
      <c r="AB90" s="23">
        <v>0</v>
      </c>
      <c r="AC90" s="23" t="s">
        <v>156</v>
      </c>
      <c r="AD90" s="65">
        <v>43889</v>
      </c>
    </row>
    <row r="91" spans="1:30" s="5" customFormat="1" ht="15" customHeight="1" x14ac:dyDescent="0.35">
      <c r="A91" s="18"/>
      <c r="B91" s="20" t="s">
        <v>65</v>
      </c>
      <c r="C91" s="19" t="s">
        <v>254</v>
      </c>
      <c r="D91" s="19" t="s">
        <v>227</v>
      </c>
      <c r="E91" s="19" t="s">
        <v>213</v>
      </c>
      <c r="F91" s="19" t="s">
        <v>210</v>
      </c>
      <c r="G91" s="19" t="s">
        <v>214</v>
      </c>
      <c r="H91" s="21">
        <v>2.5999999999999999E-3</v>
      </c>
      <c r="I91" s="68"/>
      <c r="J91" s="22">
        <v>1215.0999999999999</v>
      </c>
      <c r="K91" s="68"/>
      <c r="L91" s="23">
        <v>-8.0862329802999997E-2</v>
      </c>
      <c r="M91" s="23">
        <v>-0.17252322192000002</v>
      </c>
      <c r="N91" s="23">
        <v>-0.18993333332999998</v>
      </c>
      <c r="O91" s="23">
        <v>-0.47466644416000003</v>
      </c>
      <c r="P91" s="61"/>
      <c r="Q91" s="21">
        <v>0</v>
      </c>
      <c r="R91" s="21">
        <v>8.4884444609000007E-2</v>
      </c>
      <c r="S91" s="61"/>
      <c r="T91" s="64">
        <v>105.74535758</v>
      </c>
      <c r="U91" s="66" t="s">
        <v>412</v>
      </c>
      <c r="V91" s="68"/>
      <c r="W91" s="64">
        <v>127342.48</v>
      </c>
      <c r="X91" s="64">
        <v>365818.56034999999</v>
      </c>
      <c r="Y91" s="56">
        <v>0.3481028405944302</v>
      </c>
      <c r="Z91" s="68"/>
      <c r="AA91" s="57">
        <v>0</v>
      </c>
      <c r="AB91" s="23">
        <v>0</v>
      </c>
      <c r="AC91" s="23" t="s">
        <v>154</v>
      </c>
      <c r="AD91" s="65">
        <v>44134</v>
      </c>
    </row>
    <row r="92" spans="1:30" s="5" customFormat="1" ht="15" customHeight="1" x14ac:dyDescent="0.35">
      <c r="A92" s="18"/>
      <c r="B92" s="20" t="s">
        <v>88</v>
      </c>
      <c r="C92" s="19" t="s">
        <v>289</v>
      </c>
      <c r="D92" s="19" t="s">
        <v>227</v>
      </c>
      <c r="E92" s="19" t="s">
        <v>216</v>
      </c>
      <c r="F92" s="19" t="s">
        <v>229</v>
      </c>
      <c r="G92" s="19" t="s">
        <v>245</v>
      </c>
      <c r="H92" s="21">
        <v>1.7000000000000001E-3</v>
      </c>
      <c r="I92" s="68"/>
      <c r="J92" s="22">
        <v>61.33</v>
      </c>
      <c r="K92" s="68"/>
      <c r="L92" s="23">
        <v>-0.12353757774</v>
      </c>
      <c r="M92" s="23">
        <v>-0.22314914809</v>
      </c>
      <c r="N92" s="23">
        <v>-0.22510841884000002</v>
      </c>
      <c r="O92" s="23">
        <v>0.11510604424</v>
      </c>
      <c r="P92" s="61"/>
      <c r="Q92" s="21">
        <v>3.3142857142999998E-4</v>
      </c>
      <c r="R92" s="21">
        <v>0.29982436261000001</v>
      </c>
      <c r="S92" s="61"/>
      <c r="T92" s="64">
        <v>162.68224103</v>
      </c>
      <c r="U92" s="66" t="s">
        <v>412</v>
      </c>
      <c r="V92" s="68"/>
      <c r="W92" s="64">
        <v>113570.03538</v>
      </c>
      <c r="X92" s="64">
        <v>129779.94181</v>
      </c>
      <c r="Y92" s="56">
        <v>0.87509698182996898</v>
      </c>
      <c r="Z92" s="68"/>
      <c r="AA92" s="57">
        <v>2.3199999999999998E-2</v>
      </c>
      <c r="AB92" s="23">
        <v>4.5393771400619601E-3</v>
      </c>
      <c r="AC92" s="23" t="s">
        <v>154</v>
      </c>
      <c r="AD92" s="65">
        <v>44253</v>
      </c>
    </row>
    <row r="93" spans="1:30" s="5" customFormat="1" ht="15" customHeight="1" x14ac:dyDescent="0.35">
      <c r="A93" s="18"/>
      <c r="B93" s="20" t="s">
        <v>70</v>
      </c>
      <c r="C93" s="19" t="s">
        <v>260</v>
      </c>
      <c r="D93" s="19" t="s">
        <v>227</v>
      </c>
      <c r="E93" s="19" t="s">
        <v>213</v>
      </c>
      <c r="F93" s="19" t="s">
        <v>222</v>
      </c>
      <c r="G93" s="19" t="s">
        <v>222</v>
      </c>
      <c r="H93" s="21">
        <v>2.5000000000000001E-3</v>
      </c>
      <c r="I93" s="68"/>
      <c r="J93" s="22">
        <v>142.01</v>
      </c>
      <c r="K93" s="68"/>
      <c r="L93" s="23">
        <v>-3.3448785982000004E-2</v>
      </c>
      <c r="M93" s="23">
        <v>-1.4435187489000001E-2</v>
      </c>
      <c r="N93" s="23">
        <v>-2.6964683345999999E-2</v>
      </c>
      <c r="O93" s="23">
        <v>-1.2851557834000001E-2</v>
      </c>
      <c r="P93" s="61"/>
      <c r="Q93" s="21">
        <v>4.3369248492000001E-3</v>
      </c>
      <c r="R93" s="21">
        <v>4.9966996700000002E-2</v>
      </c>
      <c r="S93" s="61"/>
      <c r="T93" s="64">
        <v>78.424623965999999</v>
      </c>
      <c r="U93" s="66" t="s">
        <v>412</v>
      </c>
      <c r="V93" s="68"/>
      <c r="W93" s="64">
        <v>129371.11</v>
      </c>
      <c r="X93" s="64">
        <v>146231.80197</v>
      </c>
      <c r="Y93" s="56">
        <v>0.88469887026722793</v>
      </c>
      <c r="Z93" s="68"/>
      <c r="AA93" s="57">
        <v>0.64</v>
      </c>
      <c r="AB93" s="23">
        <v>5.408069854235617E-2</v>
      </c>
      <c r="AC93" s="23" t="s">
        <v>155</v>
      </c>
      <c r="AD93" s="65">
        <v>44260</v>
      </c>
    </row>
    <row r="94" spans="1:30" s="5" customFormat="1" ht="15" customHeight="1" x14ac:dyDescent="0.35">
      <c r="A94" s="18"/>
      <c r="B94" s="20" t="s">
        <v>92</v>
      </c>
      <c r="C94" s="19" t="s">
        <v>294</v>
      </c>
      <c r="D94" s="19" t="s">
        <v>227</v>
      </c>
      <c r="E94" s="19" t="s">
        <v>293</v>
      </c>
      <c r="F94" s="19" t="s">
        <v>210</v>
      </c>
      <c r="G94" s="19" t="s">
        <v>214</v>
      </c>
      <c r="H94" s="21">
        <v>3.0000000000000001E-3</v>
      </c>
      <c r="I94" s="68"/>
      <c r="J94" s="22">
        <v>183.99</v>
      </c>
      <c r="K94" s="68"/>
      <c r="L94" s="23">
        <v>-1.9639302125999999E-2</v>
      </c>
      <c r="M94" s="23">
        <v>-5.9520695832000002E-2</v>
      </c>
      <c r="N94" s="23">
        <v>-3.5569282048E-2</v>
      </c>
      <c r="O94" s="23">
        <v>2.1444788636000001E-3</v>
      </c>
      <c r="P94" s="61"/>
      <c r="Q94" s="21">
        <v>7.0985362115999996E-3</v>
      </c>
      <c r="R94" s="21">
        <v>7.8275765050999993E-2</v>
      </c>
      <c r="S94" s="61"/>
      <c r="T94" s="64">
        <v>138.68853535</v>
      </c>
      <c r="U94" s="66" t="s">
        <v>412</v>
      </c>
      <c r="V94" s="68"/>
      <c r="W94" s="64">
        <v>118152.49032</v>
      </c>
      <c r="X94" s="64">
        <v>137320.92723</v>
      </c>
      <c r="Y94" s="56">
        <v>0.86041139324747917</v>
      </c>
      <c r="Z94" s="68"/>
      <c r="AA94" s="57">
        <v>1.3416233440000001</v>
      </c>
      <c r="AB94" s="23">
        <v>8.7501930148377621E-2</v>
      </c>
      <c r="AC94" s="23" t="s">
        <v>154</v>
      </c>
      <c r="AD94" s="65">
        <v>44260</v>
      </c>
    </row>
    <row r="95" spans="1:30" s="5" customFormat="1" ht="15" customHeight="1" x14ac:dyDescent="0.35">
      <c r="A95" s="18"/>
      <c r="B95" s="20" t="s">
        <v>68</v>
      </c>
      <c r="C95" s="19" t="s">
        <v>257</v>
      </c>
      <c r="D95" s="19" t="s">
        <v>227</v>
      </c>
      <c r="E95" s="19" t="s">
        <v>213</v>
      </c>
      <c r="F95" s="19" t="s">
        <v>258</v>
      </c>
      <c r="G95" s="19" t="s">
        <v>214</v>
      </c>
      <c r="H95" s="21">
        <v>1.3999999999999999E-2</v>
      </c>
      <c r="I95" s="68"/>
      <c r="J95" s="22">
        <v>1215.08</v>
      </c>
      <c r="K95" s="68"/>
      <c r="L95" s="23">
        <v>-0.10655882353000001</v>
      </c>
      <c r="M95" s="23">
        <v>3.4172248559000001E-2</v>
      </c>
      <c r="N95" s="23">
        <v>-9.8578592837000004E-2</v>
      </c>
      <c r="O95" s="23">
        <v>-0.32495555556</v>
      </c>
      <c r="P95" s="61"/>
      <c r="Q95" s="21">
        <v>0</v>
      </c>
      <c r="R95" s="21">
        <v>0</v>
      </c>
      <c r="S95" s="61"/>
      <c r="T95" s="64">
        <v>177.66520276</v>
      </c>
      <c r="U95" s="66" t="s">
        <v>412</v>
      </c>
      <c r="V95" s="68"/>
      <c r="W95" s="64">
        <v>135088.94915999999</v>
      </c>
      <c r="X95" s="64">
        <v>223465.10662999999</v>
      </c>
      <c r="Y95" s="56">
        <v>0.60451920748267918</v>
      </c>
      <c r="Z95" s="68"/>
      <c r="AA95" s="57">
        <v>0</v>
      </c>
      <c r="AB95" s="23">
        <v>0</v>
      </c>
      <c r="AC95" s="23" t="s">
        <v>154</v>
      </c>
      <c r="AD95" s="65">
        <v>42825</v>
      </c>
    </row>
    <row r="96" spans="1:30" s="5" customFormat="1" ht="15" customHeight="1" x14ac:dyDescent="0.35">
      <c r="A96" s="18"/>
      <c r="B96" s="20" t="s">
        <v>60</v>
      </c>
      <c r="C96" s="19" t="s">
        <v>236</v>
      </c>
      <c r="D96" s="19" t="s">
        <v>227</v>
      </c>
      <c r="E96" s="19" t="s">
        <v>213</v>
      </c>
      <c r="F96" s="19" t="s">
        <v>210</v>
      </c>
      <c r="G96" s="19" t="s">
        <v>237</v>
      </c>
      <c r="H96" s="21">
        <v>1.2E-2</v>
      </c>
      <c r="I96" s="68"/>
      <c r="J96" s="22">
        <v>70.88</v>
      </c>
      <c r="K96" s="68"/>
      <c r="L96" s="23">
        <v>-2.1011054076999999E-3</v>
      </c>
      <c r="M96" s="23">
        <v>1.953098067E-2</v>
      </c>
      <c r="N96" s="23">
        <v>4.5317643716999999E-2</v>
      </c>
      <c r="O96" s="23">
        <v>-4.5854584364999999E-2</v>
      </c>
      <c r="P96" s="61"/>
      <c r="Q96" s="21">
        <v>6.3828921807000004E-3</v>
      </c>
      <c r="R96" s="21">
        <v>7.2858475159E-2</v>
      </c>
      <c r="S96" s="61"/>
      <c r="T96" s="64">
        <v>141.72902447999999</v>
      </c>
      <c r="U96" s="66" t="s">
        <v>412</v>
      </c>
      <c r="V96" s="68"/>
      <c r="W96" s="64">
        <v>128696.53247999999</v>
      </c>
      <c r="X96" s="64">
        <v>157624.05801000001</v>
      </c>
      <c r="Y96" s="56">
        <v>0.81647772621001302</v>
      </c>
      <c r="Z96" s="68"/>
      <c r="AA96" s="57">
        <v>0.45631296199999999</v>
      </c>
      <c r="AB96" s="23">
        <v>7.72538874717833E-2</v>
      </c>
      <c r="AC96" s="23" t="s">
        <v>154</v>
      </c>
      <c r="AD96" s="65">
        <v>44260</v>
      </c>
    </row>
    <row r="97" spans="1:30" s="5" customFormat="1" ht="15" customHeight="1" x14ac:dyDescent="0.35">
      <c r="A97" s="18"/>
      <c r="B97" s="20" t="s">
        <v>82</v>
      </c>
      <c r="C97" s="19" t="s">
        <v>278</v>
      </c>
      <c r="D97" s="19" t="s">
        <v>227</v>
      </c>
      <c r="E97" s="19" t="s">
        <v>216</v>
      </c>
      <c r="F97" s="19" t="s">
        <v>222</v>
      </c>
      <c r="G97" s="19" t="s">
        <v>222</v>
      </c>
      <c r="H97" s="21">
        <v>2.7000000000000001E-3</v>
      </c>
      <c r="I97" s="68"/>
      <c r="J97" s="22">
        <v>30.07</v>
      </c>
      <c r="K97" s="68"/>
      <c r="L97" s="23">
        <v>-0.17895138732999999</v>
      </c>
      <c r="M97" s="23">
        <v>-0.31479674126000001</v>
      </c>
      <c r="N97" s="23">
        <v>-0.34572708274000002</v>
      </c>
      <c r="O97" s="23">
        <v>-0.38732352812000004</v>
      </c>
      <c r="P97" s="61"/>
      <c r="Q97" s="21">
        <v>1.3631406761000001E-3</v>
      </c>
      <c r="R97" s="21">
        <v>6.962264151E-2</v>
      </c>
      <c r="S97" s="61"/>
      <c r="T97" s="64">
        <v>45.969074483</v>
      </c>
      <c r="U97" s="66" t="s">
        <v>412</v>
      </c>
      <c r="V97" s="68"/>
      <c r="W97" s="64">
        <v>78009.969530000002</v>
      </c>
      <c r="X97" s="64">
        <v>125470.16441</v>
      </c>
      <c r="Y97" s="56">
        <v>0.62174119159584518</v>
      </c>
      <c r="Z97" s="68"/>
      <c r="AA97" s="57">
        <v>0.05</v>
      </c>
      <c r="AB97" s="23">
        <v>1.9953441968739612E-2</v>
      </c>
      <c r="AC97" s="23" t="s">
        <v>165</v>
      </c>
      <c r="AD97" s="65">
        <v>44253</v>
      </c>
    </row>
    <row r="98" spans="1:30" s="5" customFormat="1" ht="15" customHeight="1" x14ac:dyDescent="0.35">
      <c r="A98" s="18"/>
      <c r="B98" s="20" t="s">
        <v>57</v>
      </c>
      <c r="C98" s="19" t="s">
        <v>232</v>
      </c>
      <c r="D98" s="19" t="s">
        <v>227</v>
      </c>
      <c r="E98" s="19" t="s">
        <v>213</v>
      </c>
      <c r="F98" s="19" t="s">
        <v>222</v>
      </c>
      <c r="G98" s="19" t="s">
        <v>208</v>
      </c>
      <c r="H98" s="21">
        <v>8.0000000000000002E-3</v>
      </c>
      <c r="I98" s="68"/>
      <c r="J98" s="22">
        <v>40.64</v>
      </c>
      <c r="K98" s="68"/>
      <c r="L98" s="23">
        <v>-9.9567998515999998E-2</v>
      </c>
      <c r="M98" s="23">
        <v>-0.13408573555</v>
      </c>
      <c r="N98" s="23">
        <v>-0.15192000253999999</v>
      </c>
      <c r="O98" s="23">
        <v>7.0764623983E-2</v>
      </c>
      <c r="P98" s="61"/>
      <c r="Q98" s="21">
        <v>8.3406496927000001E-3</v>
      </c>
      <c r="R98" s="21">
        <v>0.22505446623</v>
      </c>
      <c r="S98" s="61"/>
      <c r="T98" s="64">
        <v>1096.5369909999999</v>
      </c>
      <c r="U98" s="66">
        <v>1.09E-3</v>
      </c>
      <c r="V98" s="68"/>
      <c r="W98" s="64">
        <v>98128.124800000005</v>
      </c>
      <c r="X98" s="64">
        <v>179563.25125</v>
      </c>
      <c r="Y98" s="56">
        <v>0.54648222348892228</v>
      </c>
      <c r="Z98" s="68"/>
      <c r="AA98" s="57">
        <v>0.38</v>
      </c>
      <c r="AB98" s="23">
        <v>0.11220472440944883</v>
      </c>
      <c r="AC98" s="23" t="s">
        <v>154</v>
      </c>
      <c r="AD98" s="65">
        <v>44253</v>
      </c>
    </row>
    <row r="99" spans="1:30" s="5" customFormat="1" ht="15" customHeight="1" x14ac:dyDescent="0.35">
      <c r="A99" s="18"/>
      <c r="B99" s="20" t="s">
        <v>94</v>
      </c>
      <c r="C99" s="19" t="s">
        <v>297</v>
      </c>
      <c r="D99" s="19" t="s">
        <v>193</v>
      </c>
      <c r="E99" s="19" t="s">
        <v>298</v>
      </c>
      <c r="F99" s="19" t="s">
        <v>225</v>
      </c>
      <c r="G99" s="19" t="s">
        <v>222</v>
      </c>
      <c r="H99" s="21">
        <v>6.0000000000000001E-3</v>
      </c>
      <c r="I99" s="68"/>
      <c r="J99" s="22">
        <v>96.5</v>
      </c>
      <c r="K99" s="68"/>
      <c r="L99" s="23">
        <v>-1.1732138983E-2</v>
      </c>
      <c r="M99" s="23">
        <v>6.5885702285E-2</v>
      </c>
      <c r="N99" s="23">
        <v>4.4904583722999998E-2</v>
      </c>
      <c r="O99" s="23">
        <v>0.20220385291999998</v>
      </c>
      <c r="P99" s="61"/>
      <c r="Q99" s="21">
        <v>3.2796733651999999E-3</v>
      </c>
      <c r="R99" s="21">
        <v>6.4245196328999998E-2</v>
      </c>
      <c r="S99" s="61"/>
      <c r="T99" s="64">
        <v>67.953277931000002</v>
      </c>
      <c r="U99" s="66" t="s">
        <v>412</v>
      </c>
      <c r="V99" s="68"/>
      <c r="W99" s="64">
        <v>121026.82601</v>
      </c>
      <c r="X99" s="64">
        <v>127113.93176000001</v>
      </c>
      <c r="Y99" s="56">
        <v>0.95211299292124107</v>
      </c>
      <c r="Z99" s="68"/>
      <c r="AA99" s="57">
        <v>0.32127680284999999</v>
      </c>
      <c r="AB99" s="23">
        <v>3.9951519525388599E-2</v>
      </c>
      <c r="AC99" s="23" t="s">
        <v>157</v>
      </c>
      <c r="AD99" s="65">
        <v>44256</v>
      </c>
    </row>
    <row r="100" spans="1:30" s="5" customFormat="1" ht="15" customHeight="1" x14ac:dyDescent="0.35">
      <c r="A100" s="18"/>
      <c r="B100" s="20" t="s">
        <v>95</v>
      </c>
      <c r="C100" s="19" t="s">
        <v>299</v>
      </c>
      <c r="D100" s="19" t="s">
        <v>227</v>
      </c>
      <c r="E100" s="19" t="s">
        <v>298</v>
      </c>
      <c r="F100" s="19" t="s">
        <v>210</v>
      </c>
      <c r="G100" s="19" t="s">
        <v>214</v>
      </c>
      <c r="H100" s="21">
        <v>5.0000000000000001E-3</v>
      </c>
      <c r="I100" s="68"/>
      <c r="J100" s="22">
        <v>1865</v>
      </c>
      <c r="K100" s="68"/>
      <c r="L100" s="23">
        <v>-2.1567056710000001E-2</v>
      </c>
      <c r="M100" s="23">
        <v>-2.5034765002000001E-2</v>
      </c>
      <c r="N100" s="23">
        <v>-3.8349919955999998E-2</v>
      </c>
      <c r="O100" s="23">
        <v>3.6212924272999998E-2</v>
      </c>
      <c r="P100" s="61"/>
      <c r="Q100" s="21">
        <v>7.0840472905999994E-3</v>
      </c>
      <c r="R100" s="21">
        <v>6.9453554313000002E-2</v>
      </c>
      <c r="S100" s="61"/>
      <c r="T100" s="64">
        <v>90.282148276000001</v>
      </c>
      <c r="U100" s="66" t="s">
        <v>412</v>
      </c>
      <c r="V100" s="68"/>
      <c r="W100" s="64">
        <v>110491.925</v>
      </c>
      <c r="X100" s="64">
        <v>132421.84881</v>
      </c>
      <c r="Y100" s="56">
        <v>0.8343934629589318</v>
      </c>
      <c r="Z100" s="68"/>
      <c r="AA100" s="57">
        <v>13.601370798</v>
      </c>
      <c r="AB100" s="23">
        <v>8.7515522560857914E-2</v>
      </c>
      <c r="AC100" s="23" t="s">
        <v>154</v>
      </c>
      <c r="AD100" s="65">
        <v>44260</v>
      </c>
    </row>
    <row r="101" spans="1:30" s="5" customFormat="1" ht="15" customHeight="1" x14ac:dyDescent="0.35">
      <c r="A101" s="18"/>
      <c r="B101" s="20" t="s">
        <v>56</v>
      </c>
      <c r="C101" s="19" t="s">
        <v>230</v>
      </c>
      <c r="D101" s="19" t="s">
        <v>227</v>
      </c>
      <c r="E101" s="19" t="s">
        <v>213</v>
      </c>
      <c r="F101" s="19" t="s">
        <v>210</v>
      </c>
      <c r="G101" s="19" t="s">
        <v>231</v>
      </c>
      <c r="H101" s="21">
        <v>2E-3</v>
      </c>
      <c r="I101" s="68"/>
      <c r="J101" s="22">
        <v>27.43</v>
      </c>
      <c r="K101" s="68"/>
      <c r="L101" s="23">
        <v>-0.11554931838</v>
      </c>
      <c r="M101" s="23">
        <v>-4.7452558027999997E-2</v>
      </c>
      <c r="N101" s="23">
        <v>-0.10214067420999999</v>
      </c>
      <c r="O101" s="23">
        <v>-0.25678876623000002</v>
      </c>
      <c r="P101" s="61"/>
      <c r="Q101" s="21">
        <v>4.3633369822999998E-3</v>
      </c>
      <c r="R101" s="21">
        <v>4.3926209076999997E-2</v>
      </c>
      <c r="S101" s="61"/>
      <c r="T101" s="64">
        <v>100.44924448</v>
      </c>
      <c r="U101" s="66" t="s">
        <v>412</v>
      </c>
      <c r="V101" s="68"/>
      <c r="W101" s="64">
        <v>104564.66865000001</v>
      </c>
      <c r="X101" s="64">
        <v>300362.05472000001</v>
      </c>
      <c r="Y101" s="56">
        <v>0.34812875663497528</v>
      </c>
      <c r="Z101" s="68"/>
      <c r="AA101" s="57">
        <v>0.13591794700000001</v>
      </c>
      <c r="AB101" s="23">
        <v>5.9461004885162233E-2</v>
      </c>
      <c r="AC101" s="23" t="s">
        <v>154</v>
      </c>
      <c r="AD101" s="65">
        <v>44246</v>
      </c>
    </row>
    <row r="102" spans="1:30" s="5" customFormat="1" ht="15" customHeight="1" x14ac:dyDescent="0.35">
      <c r="A102" s="18"/>
      <c r="B102" s="20" t="s">
        <v>62</v>
      </c>
      <c r="C102" s="19" t="s">
        <v>241</v>
      </c>
      <c r="D102" s="19" t="s">
        <v>227</v>
      </c>
      <c r="E102" s="19" t="s">
        <v>213</v>
      </c>
      <c r="F102" s="19" t="s">
        <v>220</v>
      </c>
      <c r="G102" s="19" t="s">
        <v>220</v>
      </c>
      <c r="H102" s="21">
        <v>3.0000000000000001E-3</v>
      </c>
      <c r="I102" s="68"/>
      <c r="J102" s="22">
        <v>74.36</v>
      </c>
      <c r="K102" s="68"/>
      <c r="L102" s="23">
        <v>5.3780482631E-3</v>
      </c>
      <c r="M102" s="23">
        <v>1.0317959171999999E-2</v>
      </c>
      <c r="N102" s="23">
        <v>2.1549728606000001E-2</v>
      </c>
      <c r="O102" s="23">
        <v>-1.9025174127E-2</v>
      </c>
      <c r="P102" s="61"/>
      <c r="Q102" s="21">
        <v>6.5815983881999992E-3</v>
      </c>
      <c r="R102" s="21">
        <v>7.1585365854000008E-2</v>
      </c>
      <c r="S102" s="61"/>
      <c r="T102" s="64">
        <v>350.84727879000002</v>
      </c>
      <c r="U102" s="66" t="s">
        <v>412</v>
      </c>
      <c r="V102" s="68"/>
      <c r="W102" s="64">
        <v>105219.4</v>
      </c>
      <c r="X102" s="64">
        <v>128361.20660999999</v>
      </c>
      <c r="Y102" s="56">
        <v>0.81971339144300992</v>
      </c>
      <c r="Z102" s="68"/>
      <c r="AA102" s="57">
        <v>0.49</v>
      </c>
      <c r="AB102" s="23">
        <v>7.9074771382463688E-2</v>
      </c>
      <c r="AC102" s="23" t="s">
        <v>154</v>
      </c>
      <c r="AD102" s="65">
        <v>44253</v>
      </c>
    </row>
    <row r="103" spans="1:30" s="5" customFormat="1" ht="15" customHeight="1" x14ac:dyDescent="0.35">
      <c r="A103" s="18"/>
      <c r="B103" s="20" t="s">
        <v>67</v>
      </c>
      <c r="C103" s="19" t="s">
        <v>256</v>
      </c>
      <c r="D103" s="19" t="s">
        <v>227</v>
      </c>
      <c r="E103" s="19" t="s">
        <v>213</v>
      </c>
      <c r="F103" s="19" t="s">
        <v>222</v>
      </c>
      <c r="G103" s="19" t="s">
        <v>222</v>
      </c>
      <c r="H103" s="21">
        <v>3.0000000000000001E-3</v>
      </c>
      <c r="I103" s="68"/>
      <c r="J103" s="22">
        <v>835</v>
      </c>
      <c r="K103" s="68"/>
      <c r="L103" s="23">
        <v>-5.7955637226000001E-2</v>
      </c>
      <c r="M103" s="23">
        <v>-0.15367243467</v>
      </c>
      <c r="N103" s="23">
        <v>-0.14949112431</v>
      </c>
      <c r="O103" s="23">
        <v>-0.15083819759</v>
      </c>
      <c r="P103" s="61"/>
      <c r="Q103" s="21">
        <v>7.7225262734000001E-3</v>
      </c>
      <c r="R103" s="21">
        <v>9.0147318466999998E-2</v>
      </c>
      <c r="S103" s="61"/>
      <c r="T103" s="64">
        <v>141.3906819</v>
      </c>
      <c r="U103" s="66" t="s">
        <v>412</v>
      </c>
      <c r="V103" s="68"/>
      <c r="W103" s="64">
        <v>84889.44</v>
      </c>
      <c r="X103" s="64">
        <v>115708.65903</v>
      </c>
      <c r="Y103" s="56">
        <v>0.73364811857330892</v>
      </c>
      <c r="Z103" s="68"/>
      <c r="AA103" s="57">
        <v>6.9</v>
      </c>
      <c r="AB103" s="23">
        <v>9.9161676646706595E-2</v>
      </c>
      <c r="AC103" s="23" t="s">
        <v>155</v>
      </c>
      <c r="AD103" s="65">
        <v>44260</v>
      </c>
    </row>
    <row r="104" spans="1:30" s="5" customFormat="1" ht="15" customHeight="1" x14ac:dyDescent="0.35">
      <c r="A104" s="18"/>
      <c r="B104" s="20" t="s">
        <v>97</v>
      </c>
      <c r="C104" s="19" t="s">
        <v>302</v>
      </c>
      <c r="D104" s="19" t="s">
        <v>227</v>
      </c>
      <c r="E104" s="19" t="s">
        <v>301</v>
      </c>
      <c r="F104" s="19" t="s">
        <v>210</v>
      </c>
      <c r="G104" s="19" t="s">
        <v>214</v>
      </c>
      <c r="H104" s="21">
        <v>0.02</v>
      </c>
      <c r="I104" s="68"/>
      <c r="J104" s="22">
        <v>477</v>
      </c>
      <c r="K104" s="68"/>
      <c r="L104" s="23">
        <v>-5.5464248231999996E-2</v>
      </c>
      <c r="M104" s="23">
        <v>6.2019900247999998E-2</v>
      </c>
      <c r="N104" s="23">
        <v>6.5729780853999997E-3</v>
      </c>
      <c r="O104" s="23">
        <v>0.48626314116000002</v>
      </c>
      <c r="P104" s="61"/>
      <c r="Q104" s="21">
        <v>0</v>
      </c>
      <c r="R104" s="21">
        <v>9.5537416161999997E-2</v>
      </c>
      <c r="S104" s="61"/>
      <c r="T104" s="64">
        <v>52.413973102999996</v>
      </c>
      <c r="U104" s="66" t="s">
        <v>412</v>
      </c>
      <c r="V104" s="68"/>
      <c r="W104" s="64">
        <v>95400</v>
      </c>
      <c r="X104" s="64">
        <v>60593.433409999998</v>
      </c>
      <c r="Y104" s="56">
        <v>1.5744280300884175</v>
      </c>
      <c r="Z104" s="68"/>
      <c r="AA104" s="57">
        <v>0</v>
      </c>
      <c r="AB104" s="23">
        <v>0</v>
      </c>
      <c r="AC104" s="23" t="s">
        <v>164</v>
      </c>
      <c r="AD104" s="65">
        <v>44237</v>
      </c>
    </row>
    <row r="105" spans="1:30" s="5" customFormat="1" ht="15" customHeight="1" x14ac:dyDescent="0.35">
      <c r="A105" s="18"/>
      <c r="B105" s="20" t="s">
        <v>79</v>
      </c>
      <c r="C105" s="19" t="s">
        <v>274</v>
      </c>
      <c r="D105" s="19" t="s">
        <v>227</v>
      </c>
      <c r="E105" s="19" t="s">
        <v>197</v>
      </c>
      <c r="F105" s="19" t="s">
        <v>210</v>
      </c>
      <c r="G105" s="19" t="s">
        <v>0</v>
      </c>
      <c r="H105" s="21">
        <v>7.4644805801792414E-3</v>
      </c>
      <c r="I105" s="68"/>
      <c r="J105" s="22">
        <v>1310</v>
      </c>
      <c r="K105" s="68"/>
      <c r="L105" s="23">
        <v>3.5741741339999997E-3</v>
      </c>
      <c r="M105" s="23">
        <v>6.4958725488E-4</v>
      </c>
      <c r="N105" s="23">
        <v>9.9772714493000011E-3</v>
      </c>
      <c r="O105" s="23">
        <v>-3.1512190359999998E-2</v>
      </c>
      <c r="P105" s="61"/>
      <c r="Q105" s="21">
        <v>5.1292995038000003E-3</v>
      </c>
      <c r="R105" s="21">
        <v>3.6816805021000001E-2</v>
      </c>
      <c r="S105" s="61"/>
      <c r="T105" s="64">
        <v>34.613251378999998</v>
      </c>
      <c r="U105" s="66" t="s">
        <v>412</v>
      </c>
      <c r="V105" s="68"/>
      <c r="W105" s="64">
        <v>85453.92</v>
      </c>
      <c r="X105" s="64">
        <v>100609.91157</v>
      </c>
      <c r="Y105" s="56">
        <v>0.84935886202966082</v>
      </c>
      <c r="Z105" s="68"/>
      <c r="AA105" s="57">
        <v>6.73</v>
      </c>
      <c r="AB105" s="23">
        <v>6.1648854961832068E-2</v>
      </c>
      <c r="AC105" s="23" t="s">
        <v>163</v>
      </c>
      <c r="AD105" s="65">
        <v>44246</v>
      </c>
    </row>
    <row r="106" spans="1:30" s="5" customFormat="1" ht="15" customHeight="1" x14ac:dyDescent="0.35">
      <c r="A106" s="18"/>
      <c r="B106" s="20" t="s">
        <v>151</v>
      </c>
      <c r="C106" s="19" t="s">
        <v>276</v>
      </c>
      <c r="D106" s="19" t="s">
        <v>227</v>
      </c>
      <c r="E106" s="19" t="s">
        <v>197</v>
      </c>
      <c r="F106" s="19" t="s">
        <v>210</v>
      </c>
      <c r="G106" s="19" t="s">
        <v>267</v>
      </c>
      <c r="H106" s="21">
        <v>5.5000000000000005E-3</v>
      </c>
      <c r="I106" s="68"/>
      <c r="J106" s="22">
        <v>64.2</v>
      </c>
      <c r="K106" s="68"/>
      <c r="L106" s="23">
        <v>-8.8030164918999995E-2</v>
      </c>
      <c r="M106" s="23">
        <v>-0.14297689451000001</v>
      </c>
      <c r="N106" s="23">
        <v>-0.14240531714999999</v>
      </c>
      <c r="O106" s="23">
        <v>-0.33957591600999998</v>
      </c>
      <c r="P106" s="61"/>
      <c r="Q106" s="21">
        <v>1.4184397163000001E-3</v>
      </c>
      <c r="R106" s="21">
        <v>6.6326530612000004E-3</v>
      </c>
      <c r="S106" s="61"/>
      <c r="T106" s="64">
        <v>22.841831206999998</v>
      </c>
      <c r="U106" s="66" t="s">
        <v>412</v>
      </c>
      <c r="V106" s="68"/>
      <c r="W106" s="64">
        <v>65531.957399999999</v>
      </c>
      <c r="X106" s="64">
        <v>106920.86736</v>
      </c>
      <c r="Y106" s="56">
        <v>0.61290147581159682</v>
      </c>
      <c r="Z106" s="68"/>
      <c r="AA106" s="57">
        <v>0.1</v>
      </c>
      <c r="AB106" s="23">
        <v>1.8691588785046731E-2</v>
      </c>
      <c r="AC106" s="23" t="s">
        <v>163</v>
      </c>
      <c r="AD106" s="65">
        <v>44253</v>
      </c>
    </row>
    <row r="107" spans="1:30" s="5" customFormat="1" ht="15" customHeight="1" x14ac:dyDescent="0.35">
      <c r="A107" s="18"/>
      <c r="B107" s="20" t="s">
        <v>78</v>
      </c>
      <c r="C107" s="19" t="s">
        <v>272</v>
      </c>
      <c r="D107" s="19" t="s">
        <v>227</v>
      </c>
      <c r="E107" s="19" t="s">
        <v>197</v>
      </c>
      <c r="F107" s="19" t="s">
        <v>273</v>
      </c>
      <c r="G107" s="19" t="s">
        <v>245</v>
      </c>
      <c r="H107" s="21">
        <v>2.3E-3</v>
      </c>
      <c r="I107" s="68"/>
      <c r="J107" s="22">
        <v>39.630000000000003</v>
      </c>
      <c r="K107" s="68"/>
      <c r="L107" s="23">
        <v>-1.7035644375000002E-2</v>
      </c>
      <c r="M107" s="23">
        <v>5.8691654236E-2</v>
      </c>
      <c r="N107" s="23">
        <v>1.0617070433E-2</v>
      </c>
      <c r="O107" s="23">
        <v>-0.20047331815</v>
      </c>
      <c r="P107" s="61"/>
      <c r="Q107" s="21">
        <v>6.9748014778000002E-3</v>
      </c>
      <c r="R107" s="21">
        <v>2.2812670334999997E-2</v>
      </c>
      <c r="S107" s="61"/>
      <c r="T107" s="64">
        <v>35.201184482999999</v>
      </c>
      <c r="U107" s="66" t="s">
        <v>412</v>
      </c>
      <c r="V107" s="68"/>
      <c r="W107" s="64">
        <v>42721.14</v>
      </c>
      <c r="X107" s="64">
        <v>97998.718070000003</v>
      </c>
      <c r="Y107" s="56">
        <v>0.43593570243933699</v>
      </c>
      <c r="Z107" s="68"/>
      <c r="AA107" s="57">
        <v>0.28317693999999999</v>
      </c>
      <c r="AB107" s="23">
        <v>8.5746234670704011E-2</v>
      </c>
      <c r="AC107" s="23" t="s">
        <v>154</v>
      </c>
      <c r="AD107" s="65">
        <v>44253</v>
      </c>
    </row>
    <row r="108" spans="1:30" s="5" customFormat="1" ht="15" customHeight="1" x14ac:dyDescent="0.35">
      <c r="A108" s="18"/>
      <c r="B108" s="20" t="s">
        <v>90</v>
      </c>
      <c r="C108" s="19" t="s">
        <v>291</v>
      </c>
      <c r="D108" s="19" t="s">
        <v>227</v>
      </c>
      <c r="E108" s="19" t="s">
        <v>285</v>
      </c>
      <c r="F108" s="19" t="s">
        <v>225</v>
      </c>
      <c r="G108" s="19" t="s">
        <v>225</v>
      </c>
      <c r="H108" s="21">
        <v>3.4999999999999996E-3</v>
      </c>
      <c r="I108" s="68"/>
      <c r="J108" s="22">
        <v>354.12</v>
      </c>
      <c r="K108" s="68"/>
      <c r="L108" s="23">
        <v>1.1771428572E-2</v>
      </c>
      <c r="M108" s="23">
        <v>3.3385772139999999E-2</v>
      </c>
      <c r="N108" s="23">
        <v>-0.108877115</v>
      </c>
      <c r="O108" s="23">
        <v>4.2909476761000001E-2</v>
      </c>
      <c r="P108" s="61"/>
      <c r="Q108" s="21">
        <v>0</v>
      </c>
      <c r="R108" s="21">
        <v>1.5889645564999999E-2</v>
      </c>
      <c r="S108" s="61"/>
      <c r="T108" s="64">
        <v>88.541928447999993</v>
      </c>
      <c r="U108" s="66" t="s">
        <v>412</v>
      </c>
      <c r="V108" s="68"/>
      <c r="W108" s="64">
        <v>18979.769639999999</v>
      </c>
      <c r="X108" s="64">
        <v>39133.567139999999</v>
      </c>
      <c r="Y108" s="56">
        <v>0.48499973365832039</v>
      </c>
      <c r="Z108" s="68"/>
      <c r="AA108" s="57">
        <v>0</v>
      </c>
      <c r="AB108" s="23">
        <v>0</v>
      </c>
      <c r="AC108" s="23" t="s">
        <v>155</v>
      </c>
      <c r="AD108" s="65">
        <v>44225</v>
      </c>
    </row>
    <row r="109" spans="1:30" s="5" customFormat="1" ht="15" customHeight="1" x14ac:dyDescent="0.35">
      <c r="A109" s="18"/>
      <c r="B109" s="20" t="s">
        <v>73</v>
      </c>
      <c r="C109" s="19" t="s">
        <v>264</v>
      </c>
      <c r="D109" s="19" t="s">
        <v>193</v>
      </c>
      <c r="E109" s="19" t="s">
        <v>213</v>
      </c>
      <c r="F109" s="19" t="s">
        <v>244</v>
      </c>
      <c r="G109" s="19" t="s">
        <v>265</v>
      </c>
      <c r="H109" s="21">
        <v>5.0000000000000001E-3</v>
      </c>
      <c r="I109" s="68"/>
      <c r="J109" s="22">
        <v>6.88</v>
      </c>
      <c r="K109" s="68"/>
      <c r="L109" s="23">
        <v>-3.0985915493000001E-2</v>
      </c>
      <c r="M109" s="23">
        <v>-3.2348804501E-2</v>
      </c>
      <c r="N109" s="23">
        <v>-2.2727272728E-2</v>
      </c>
      <c r="O109" s="23">
        <v>-0.25621621622000001</v>
      </c>
      <c r="P109" s="61"/>
      <c r="Q109" s="21">
        <v>0</v>
      </c>
      <c r="R109" s="21">
        <v>0</v>
      </c>
      <c r="S109" s="61"/>
      <c r="T109" s="64">
        <v>25.243036206999999</v>
      </c>
      <c r="U109" s="66" t="s">
        <v>412</v>
      </c>
      <c r="V109" s="68"/>
      <c r="W109" s="64">
        <v>12332.792160000001</v>
      </c>
      <c r="X109" s="64">
        <v>26877.323950000002</v>
      </c>
      <c r="Y109" s="56">
        <v>0.45885491364180248</v>
      </c>
      <c r="Z109" s="68"/>
      <c r="AA109" s="57">
        <v>0</v>
      </c>
      <c r="AB109" s="23">
        <v>0</v>
      </c>
      <c r="AC109" s="23" t="s">
        <v>154</v>
      </c>
      <c r="AD109" s="65">
        <v>42551</v>
      </c>
    </row>
    <row r="110" spans="1:30" s="5" customFormat="1" ht="15" customHeight="1" x14ac:dyDescent="0.35">
      <c r="A110" s="18"/>
      <c r="B110" s="20" t="s">
        <v>105</v>
      </c>
      <c r="C110" s="19" t="s">
        <v>314</v>
      </c>
      <c r="D110" s="19" t="s">
        <v>193</v>
      </c>
      <c r="E110" s="19" t="s">
        <v>251</v>
      </c>
      <c r="F110" s="19" t="s">
        <v>222</v>
      </c>
      <c r="G110" s="19" t="s">
        <v>222</v>
      </c>
      <c r="H110" s="21">
        <v>7.4999999999999997E-3</v>
      </c>
      <c r="I110" s="68"/>
      <c r="J110" s="22">
        <v>14.4</v>
      </c>
      <c r="K110" s="68"/>
      <c r="L110" s="23">
        <v>-0.10100382855999999</v>
      </c>
      <c r="M110" s="23">
        <v>-9.2143370188999998E-2</v>
      </c>
      <c r="N110" s="23">
        <v>-0.21071043823999999</v>
      </c>
      <c r="O110" s="23">
        <v>7.6862017446000006E-2</v>
      </c>
      <c r="P110" s="61"/>
      <c r="Q110" s="21">
        <v>1.3257400249000002E-3</v>
      </c>
      <c r="R110" s="21">
        <v>4.6488381332999998E-2</v>
      </c>
      <c r="S110" s="61"/>
      <c r="T110" s="64">
        <v>16.558487930999998</v>
      </c>
      <c r="U110" s="66" t="s">
        <v>412</v>
      </c>
      <c r="V110" s="68"/>
      <c r="W110" s="64">
        <v>7427.8656000000001</v>
      </c>
      <c r="X110" s="64">
        <v>11507.603059999999</v>
      </c>
      <c r="Y110" s="56">
        <v>0.64547461024433361</v>
      </c>
      <c r="Z110" s="68"/>
      <c r="AA110" s="57">
        <v>2.1264870000000002E-2</v>
      </c>
      <c r="AB110" s="23">
        <v>1.7720725E-2</v>
      </c>
      <c r="AC110" s="23" t="s">
        <v>165</v>
      </c>
      <c r="AD110" s="65">
        <v>44253</v>
      </c>
    </row>
    <row r="111" spans="1:30" s="5" customFormat="1" ht="15" customHeight="1" x14ac:dyDescent="0.35">
      <c r="A111" s="18"/>
      <c r="B111" s="20" t="s">
        <v>184</v>
      </c>
      <c r="C111" s="19" t="s">
        <v>352</v>
      </c>
      <c r="D111" s="19" t="s">
        <v>227</v>
      </c>
      <c r="E111" s="19" t="s">
        <v>293</v>
      </c>
      <c r="F111" s="19" t="s">
        <v>222</v>
      </c>
      <c r="G111" s="19" t="s">
        <v>222</v>
      </c>
      <c r="H111" s="21">
        <v>6.9999999999999993E-3</v>
      </c>
      <c r="I111" s="68"/>
      <c r="J111" s="22">
        <v>145.75</v>
      </c>
      <c r="K111" s="68"/>
      <c r="L111" s="23">
        <v>-1.5274596915000001E-2</v>
      </c>
      <c r="M111" s="23">
        <v>-3.5635249846999999E-2</v>
      </c>
      <c r="N111" s="23">
        <v>-3.3189851585999998E-2</v>
      </c>
      <c r="O111" s="23">
        <v>5.4467624454000003E-2</v>
      </c>
      <c r="P111" s="61"/>
      <c r="Q111" s="21">
        <v>6.9113601288000003E-3</v>
      </c>
      <c r="R111" s="21">
        <v>8.0741186701000001E-2</v>
      </c>
      <c r="S111" s="61"/>
      <c r="T111" s="64">
        <v>606.54942000000005</v>
      </c>
      <c r="U111" s="66">
        <v>3.4100000000000003E-3</v>
      </c>
      <c r="V111" s="68"/>
      <c r="W111" s="64">
        <v>260496.20574999999</v>
      </c>
      <c r="X111" s="64">
        <v>269109.38413000002</v>
      </c>
      <c r="Y111" s="56">
        <v>0.96799376429088324</v>
      </c>
      <c r="Z111" s="68"/>
      <c r="AA111" s="57">
        <v>1.03</v>
      </c>
      <c r="AB111" s="23">
        <v>8.4802744425385934E-2</v>
      </c>
      <c r="AC111" s="23" t="s">
        <v>154</v>
      </c>
      <c r="AD111" s="65">
        <v>44253</v>
      </c>
    </row>
    <row r="112" spans="1:30" s="5" customFormat="1" ht="15" customHeight="1" x14ac:dyDescent="0.35">
      <c r="A112" s="18"/>
      <c r="B112" s="20" t="s">
        <v>408</v>
      </c>
      <c r="C112" s="19" t="s">
        <v>409</v>
      </c>
      <c r="D112" s="19" t="s">
        <v>193</v>
      </c>
      <c r="E112" s="19" t="s">
        <v>402</v>
      </c>
      <c r="F112" s="19" t="s">
        <v>211</v>
      </c>
      <c r="G112" s="19" t="s">
        <v>410</v>
      </c>
      <c r="H112" s="21">
        <v>1.24E-2</v>
      </c>
      <c r="I112" s="68"/>
      <c r="J112" s="22">
        <v>92</v>
      </c>
      <c r="K112" s="68"/>
      <c r="L112" s="23" t="s">
        <v>412</v>
      </c>
      <c r="M112" s="23" t="s">
        <v>412</v>
      </c>
      <c r="N112" s="23" t="s">
        <v>412</v>
      </c>
      <c r="O112" s="23" t="s">
        <v>412</v>
      </c>
      <c r="P112" s="61"/>
      <c r="Q112" s="21" t="s">
        <v>412</v>
      </c>
      <c r="R112" s="21" t="s">
        <v>412</v>
      </c>
      <c r="S112" s="61"/>
      <c r="T112" s="64" t="s">
        <v>0</v>
      </c>
      <c r="U112" s="66" t="s">
        <v>412</v>
      </c>
      <c r="V112" s="68"/>
      <c r="W112" s="64" t="s">
        <v>0</v>
      </c>
      <c r="X112" s="64">
        <v>126694.35543</v>
      </c>
      <c r="Y112" s="56" t="s">
        <v>373</v>
      </c>
      <c r="Z112" s="68"/>
      <c r="AA112" s="57" t="s">
        <v>0</v>
      </c>
      <c r="AB112" s="23">
        <v>8.7999999999999995E-2</v>
      </c>
      <c r="AC112" s="23" t="s">
        <v>411</v>
      </c>
      <c r="AD112" s="65">
        <v>44260</v>
      </c>
    </row>
    <row r="113" spans="1:30" s="5" customFormat="1" ht="15" customHeight="1" x14ac:dyDescent="0.35">
      <c r="A113" s="18"/>
      <c r="B113" s="20" t="s">
        <v>379</v>
      </c>
      <c r="C113" s="19" t="s">
        <v>393</v>
      </c>
      <c r="D113" s="19" t="s">
        <v>193</v>
      </c>
      <c r="E113" s="19" t="s">
        <v>251</v>
      </c>
      <c r="F113" s="19" t="s">
        <v>211</v>
      </c>
      <c r="G113" s="19" t="s">
        <v>394</v>
      </c>
      <c r="H113" s="21">
        <v>1.1999999999999999E-2</v>
      </c>
      <c r="I113" s="68"/>
      <c r="J113" s="22">
        <v>145.6</v>
      </c>
      <c r="K113" s="68"/>
      <c r="L113" s="23">
        <v>-5.9924332918000001E-3</v>
      </c>
      <c r="M113" s="23">
        <v>0.17353978313999999</v>
      </c>
      <c r="N113" s="23">
        <v>0.10576357985</v>
      </c>
      <c r="O113" s="23">
        <v>0.80379535516999989</v>
      </c>
      <c r="P113" s="61"/>
      <c r="Q113" s="21">
        <v>1.3471642193E-2</v>
      </c>
      <c r="R113" s="21">
        <v>0.18746749869999998</v>
      </c>
      <c r="S113" s="61"/>
      <c r="T113" s="64">
        <v>7981.6655597999998</v>
      </c>
      <c r="U113" s="66">
        <v>1.452E-2</v>
      </c>
      <c r="V113" s="68"/>
      <c r="W113" s="64">
        <v>967365.14885999996</v>
      </c>
      <c r="X113" s="64">
        <v>796605.49545000005</v>
      </c>
      <c r="Y113" s="56">
        <v>1.2143591205249449</v>
      </c>
      <c r="Z113" s="68"/>
      <c r="AA113" s="57">
        <v>2</v>
      </c>
      <c r="AB113" s="23">
        <v>0.16483516483516483</v>
      </c>
      <c r="AC113" s="23" t="s">
        <v>155</v>
      </c>
      <c r="AD113" s="65">
        <v>44260</v>
      </c>
    </row>
    <row r="114" spans="1:30" s="36" customFormat="1" ht="16.5" customHeight="1" x14ac:dyDescent="0.35">
      <c r="A114" s="24"/>
      <c r="B114" s="25"/>
      <c r="C114" s="26"/>
      <c r="D114" s="26"/>
      <c r="E114" s="27"/>
      <c r="F114" s="27"/>
      <c r="G114" s="27"/>
      <c r="H114" s="27"/>
      <c r="I114" s="29"/>
      <c r="J114" s="28"/>
      <c r="K114" s="29"/>
      <c r="L114" s="28"/>
      <c r="M114" s="27"/>
      <c r="N114" s="27"/>
      <c r="O114" s="30"/>
      <c r="P114" s="29"/>
      <c r="Q114" s="32"/>
      <c r="R114" s="27"/>
      <c r="S114" s="29"/>
      <c r="T114" s="35"/>
      <c r="U114" s="35"/>
      <c r="V114" s="29"/>
      <c r="W114" s="35"/>
      <c r="X114" s="35"/>
      <c r="Y114" s="35"/>
      <c r="Z114" s="29"/>
      <c r="AA114" s="33"/>
      <c r="AB114" s="34"/>
      <c r="AC114" s="34"/>
      <c r="AD114" s="31"/>
    </row>
    <row r="115" spans="1:30" s="46" customFormat="1" ht="15" customHeight="1" x14ac:dyDescent="0.45">
      <c r="A115" s="5"/>
      <c r="B115" s="58" t="s">
        <v>130</v>
      </c>
      <c r="C115" s="38"/>
      <c r="D115" s="38"/>
      <c r="E115" s="37"/>
      <c r="F115" s="37"/>
      <c r="G115" s="39"/>
      <c r="H115" s="39"/>
      <c r="I115" s="68"/>
      <c r="J115" s="40"/>
      <c r="K115" s="68"/>
      <c r="L115" s="40"/>
      <c r="M115" s="41"/>
      <c r="N115" s="41"/>
      <c r="O115" s="41"/>
      <c r="P115" s="68"/>
      <c r="Q115" s="42"/>
      <c r="R115" s="42"/>
      <c r="S115" s="68"/>
      <c r="T115" s="45"/>
      <c r="U115" s="45"/>
      <c r="V115" s="68"/>
      <c r="W115" s="45"/>
      <c r="X115" s="45"/>
      <c r="Y115" s="45"/>
      <c r="Z115" s="68"/>
      <c r="AA115" s="43"/>
      <c r="AB115" s="43"/>
      <c r="AC115" s="43"/>
      <c r="AD115" s="44"/>
    </row>
    <row r="116" spans="1:30" s="46" customFormat="1" ht="15" customHeight="1" x14ac:dyDescent="0.45">
      <c r="A116" s="5"/>
      <c r="B116" s="58" t="s">
        <v>131</v>
      </c>
      <c r="C116" s="38"/>
      <c r="D116" s="38"/>
      <c r="E116" s="37"/>
      <c r="F116" s="37"/>
      <c r="G116" s="39"/>
      <c r="H116" s="39"/>
      <c r="I116" s="68"/>
      <c r="J116" s="40"/>
      <c r="K116" s="68"/>
      <c r="L116" s="40"/>
      <c r="M116" s="41"/>
      <c r="N116" s="41"/>
      <c r="O116" s="41"/>
      <c r="P116" s="68"/>
      <c r="Q116" s="42"/>
      <c r="R116" s="42"/>
      <c r="S116" s="68"/>
      <c r="T116" s="45"/>
      <c r="U116" s="45"/>
      <c r="V116" s="68"/>
      <c r="W116" s="45"/>
      <c r="X116" s="45"/>
      <c r="Y116" s="45"/>
      <c r="Z116" s="68"/>
      <c r="AA116" s="43"/>
      <c r="AB116" s="43"/>
      <c r="AC116" s="43"/>
      <c r="AD116" s="44"/>
    </row>
    <row r="117" spans="1:30" s="46" customFormat="1" ht="15" customHeight="1" x14ac:dyDescent="0.45">
      <c r="A117" s="5"/>
      <c r="B117" s="58" t="s">
        <v>132</v>
      </c>
      <c r="C117" s="38"/>
      <c r="D117" s="38"/>
      <c r="E117" s="37"/>
      <c r="F117" s="37"/>
      <c r="G117" s="39"/>
      <c r="H117" s="39"/>
      <c r="I117" s="68"/>
      <c r="J117" s="40"/>
      <c r="K117" s="68"/>
      <c r="L117" s="40"/>
      <c r="M117" s="41"/>
      <c r="N117" s="41"/>
      <c r="O117" s="41"/>
      <c r="P117" s="68"/>
      <c r="Q117" s="42"/>
      <c r="R117" s="42"/>
      <c r="S117" s="68"/>
      <c r="T117" s="45"/>
      <c r="U117" s="45"/>
      <c r="V117" s="68"/>
      <c r="W117" s="45"/>
      <c r="X117" s="45"/>
      <c r="Y117" s="45"/>
      <c r="Z117" s="68"/>
      <c r="AA117" s="43"/>
      <c r="AB117" s="43"/>
      <c r="AC117" s="43"/>
      <c r="AD117" s="44"/>
    </row>
    <row r="118" spans="1:30" s="46" customFormat="1" ht="15" customHeight="1" x14ac:dyDescent="0.45">
      <c r="A118" s="5"/>
      <c r="B118" s="59" t="s">
        <v>133</v>
      </c>
      <c r="C118" s="38"/>
      <c r="D118" s="38"/>
      <c r="E118" s="37"/>
      <c r="F118" s="37"/>
      <c r="G118" s="37"/>
      <c r="H118" s="39"/>
      <c r="I118" s="68"/>
      <c r="J118" s="40"/>
      <c r="K118" s="68"/>
      <c r="L118" s="40"/>
      <c r="M118" s="41"/>
      <c r="N118" s="41"/>
      <c r="O118" s="41"/>
      <c r="P118" s="68"/>
      <c r="Q118" s="42"/>
      <c r="R118" s="42"/>
      <c r="S118" s="68"/>
      <c r="T118" s="45"/>
      <c r="U118" s="45"/>
      <c r="V118" s="68"/>
      <c r="W118" s="45"/>
      <c r="X118" s="45"/>
      <c r="Y118" s="45"/>
      <c r="Z118" s="68"/>
      <c r="AA118" s="43"/>
      <c r="AB118" s="43"/>
      <c r="AC118" s="43"/>
      <c r="AD118" s="44"/>
    </row>
    <row r="119" spans="1:30" s="5" customFormat="1" ht="16.5" customHeight="1" x14ac:dyDescent="0.45">
      <c r="B119" s="59" t="s">
        <v>134</v>
      </c>
      <c r="C119" s="38"/>
      <c r="D119" s="38"/>
      <c r="E119" s="37"/>
      <c r="F119" s="37"/>
      <c r="G119" s="37"/>
      <c r="H119" s="39"/>
      <c r="I119" s="68"/>
      <c r="J119" s="40"/>
      <c r="K119" s="68"/>
      <c r="L119" s="40"/>
      <c r="M119" s="41"/>
      <c r="N119" s="41"/>
      <c r="O119" s="41"/>
      <c r="P119" s="68"/>
      <c r="Q119" s="42"/>
      <c r="R119" s="42"/>
      <c r="S119" s="68"/>
      <c r="T119" s="45"/>
      <c r="U119" s="45"/>
      <c r="V119" s="68"/>
      <c r="W119" s="45"/>
      <c r="X119" s="45"/>
      <c r="Y119" s="45"/>
      <c r="Z119" s="68"/>
      <c r="AA119" s="43"/>
      <c r="AB119" s="43"/>
      <c r="AC119" s="43"/>
      <c r="AD119" s="44"/>
    </row>
    <row r="120" spans="1:30" s="5" customFormat="1" ht="16.5" customHeight="1" x14ac:dyDescent="0.45">
      <c r="B120" s="58" t="s">
        <v>135</v>
      </c>
      <c r="C120" s="38"/>
      <c r="D120" s="38"/>
      <c r="E120" s="37"/>
      <c r="F120" s="37"/>
      <c r="G120" s="37"/>
      <c r="H120" s="39"/>
      <c r="I120" s="68"/>
      <c r="J120" s="40"/>
      <c r="K120" s="68"/>
      <c r="L120" s="40"/>
      <c r="M120" s="41"/>
      <c r="N120" s="41"/>
      <c r="O120" s="41"/>
      <c r="P120" s="68"/>
      <c r="Q120" s="42"/>
      <c r="R120" s="42"/>
      <c r="S120" s="68"/>
      <c r="T120" s="45"/>
      <c r="U120" s="45"/>
      <c r="V120" s="68"/>
      <c r="W120" s="45"/>
      <c r="X120" s="45"/>
      <c r="Y120" s="45"/>
      <c r="Z120" s="68"/>
      <c r="AA120" s="43"/>
      <c r="AB120" s="43"/>
      <c r="AC120" s="43"/>
      <c r="AD120" s="44"/>
    </row>
    <row r="121" spans="1:30" s="5" customFormat="1" ht="16.5" customHeight="1" x14ac:dyDescent="0.45">
      <c r="B121" s="58" t="s">
        <v>136</v>
      </c>
      <c r="C121" s="38"/>
      <c r="D121" s="38"/>
      <c r="E121" s="37"/>
      <c r="F121" s="37"/>
      <c r="G121" s="37"/>
      <c r="H121" s="39"/>
      <c r="I121" s="68"/>
      <c r="J121" s="40"/>
      <c r="K121" s="68"/>
      <c r="L121" s="40"/>
      <c r="M121" s="47"/>
      <c r="N121" s="47"/>
      <c r="O121" s="47"/>
      <c r="P121" s="68"/>
      <c r="Q121" s="48"/>
      <c r="R121" s="48"/>
      <c r="S121" s="68"/>
      <c r="T121" s="45"/>
      <c r="U121" s="45"/>
      <c r="V121" s="68"/>
      <c r="W121" s="45"/>
      <c r="X121" s="45"/>
      <c r="Y121" s="45"/>
      <c r="Z121" s="68"/>
      <c r="AA121" s="49"/>
      <c r="AB121" s="49"/>
      <c r="AC121" s="49"/>
      <c r="AD121" s="44"/>
    </row>
    <row r="122" spans="1:30" s="5" customFormat="1" ht="16.5" customHeight="1" x14ac:dyDescent="0.45">
      <c r="B122" s="58" t="s">
        <v>137</v>
      </c>
      <c r="C122" s="38"/>
      <c r="D122" s="38"/>
      <c r="E122" s="37"/>
      <c r="F122" s="37"/>
      <c r="G122" s="37"/>
      <c r="H122" s="39"/>
      <c r="I122" s="68"/>
      <c r="J122" s="40"/>
      <c r="K122" s="68"/>
      <c r="L122" s="40"/>
      <c r="M122" s="41"/>
      <c r="N122" s="41"/>
      <c r="O122" s="41"/>
      <c r="P122" s="68"/>
      <c r="Q122" s="42"/>
      <c r="R122" s="42"/>
      <c r="S122" s="68"/>
      <c r="T122" s="45"/>
      <c r="U122" s="45"/>
      <c r="V122" s="68"/>
      <c r="W122" s="45"/>
      <c r="X122" s="45"/>
      <c r="Y122" s="45"/>
      <c r="Z122" s="68"/>
      <c r="AA122" s="43"/>
      <c r="AB122" s="43"/>
      <c r="AC122" s="43"/>
      <c r="AD122" s="44"/>
    </row>
    <row r="123" spans="1:30" x14ac:dyDescent="0.35">
      <c r="B123" s="58" t="s">
        <v>138</v>
      </c>
      <c r="C123" s="50"/>
      <c r="D123" s="50"/>
      <c r="E123" s="29"/>
      <c r="F123" s="29"/>
      <c r="G123" s="29"/>
      <c r="H123" s="29"/>
      <c r="J123" s="29"/>
      <c r="L123" s="29"/>
      <c r="M123" s="29"/>
      <c r="N123" s="29"/>
      <c r="O123" s="29"/>
      <c r="Q123" s="29"/>
      <c r="R123" s="29"/>
      <c r="T123" s="29"/>
      <c r="U123" s="29"/>
      <c r="W123" s="29"/>
      <c r="X123" s="29"/>
      <c r="Y123" s="29"/>
      <c r="AA123" s="29"/>
      <c r="AB123" s="29"/>
      <c r="AC123" s="29"/>
      <c r="AD123" s="29"/>
    </row>
    <row r="124" spans="1:30" x14ac:dyDescent="0.35">
      <c r="B124" s="58" t="s">
        <v>139</v>
      </c>
      <c r="C124" s="50"/>
      <c r="D124" s="50"/>
      <c r="E124" s="29"/>
      <c r="F124" s="29"/>
      <c r="G124" s="29"/>
      <c r="H124" s="29"/>
      <c r="J124" s="29"/>
      <c r="L124" s="29"/>
      <c r="M124" s="29"/>
      <c r="N124" s="29"/>
      <c r="O124" s="29"/>
      <c r="Q124" s="29"/>
      <c r="R124" s="29"/>
      <c r="T124" s="29"/>
      <c r="U124" s="29"/>
      <c r="W124" s="29"/>
      <c r="X124" s="29"/>
      <c r="Y124" s="29"/>
      <c r="AA124" s="29"/>
      <c r="AB124" s="29"/>
      <c r="AC124" s="29"/>
      <c r="AD124" s="29"/>
    </row>
    <row r="125" spans="1:30" x14ac:dyDescent="0.35">
      <c r="B125" s="59" t="s">
        <v>140</v>
      </c>
      <c r="C125" s="50"/>
      <c r="D125" s="50"/>
      <c r="E125" s="29"/>
      <c r="F125" s="29"/>
      <c r="G125" s="29"/>
      <c r="H125" s="29"/>
      <c r="J125" s="29"/>
      <c r="L125" s="29"/>
      <c r="M125" s="29"/>
      <c r="N125" s="29"/>
      <c r="O125" s="29"/>
      <c r="Q125" s="29"/>
      <c r="R125" s="29"/>
      <c r="T125" s="29"/>
      <c r="U125" s="29"/>
      <c r="W125" s="29"/>
      <c r="X125" s="29"/>
      <c r="Y125" s="29"/>
      <c r="AA125" s="29"/>
      <c r="AB125" s="29"/>
      <c r="AC125" s="29"/>
      <c r="AD125" s="29"/>
    </row>
    <row r="126" spans="1:30" x14ac:dyDescent="0.35">
      <c r="B126" s="58" t="s">
        <v>141</v>
      </c>
      <c r="C126" s="50"/>
      <c r="D126" s="50"/>
      <c r="E126" s="29"/>
      <c r="F126" s="29"/>
      <c r="G126" s="29"/>
      <c r="H126" s="29"/>
      <c r="J126" s="29"/>
      <c r="L126" s="29"/>
      <c r="M126" s="29"/>
      <c r="N126" s="29"/>
      <c r="O126" s="29"/>
      <c r="Q126" s="29"/>
      <c r="R126" s="29"/>
      <c r="T126" s="29"/>
      <c r="U126" s="29"/>
      <c r="W126" s="29"/>
      <c r="X126" s="29"/>
      <c r="Y126" s="29"/>
      <c r="AA126" s="29"/>
      <c r="AB126" s="29"/>
      <c r="AC126" s="29"/>
      <c r="AD126" s="29"/>
    </row>
    <row r="127" spans="1:30" x14ac:dyDescent="0.35">
      <c r="B127" s="58" t="s">
        <v>400</v>
      </c>
      <c r="C127" s="50"/>
      <c r="D127" s="50"/>
      <c r="E127" s="29"/>
      <c r="F127" s="29"/>
      <c r="G127" s="29"/>
      <c r="H127" s="29"/>
      <c r="J127" s="29"/>
      <c r="L127" s="29"/>
      <c r="M127" s="29"/>
      <c r="N127" s="29"/>
      <c r="O127" s="29"/>
      <c r="Q127" s="29"/>
      <c r="R127" s="29"/>
      <c r="T127" s="29"/>
      <c r="U127" s="29"/>
      <c r="W127" s="29"/>
      <c r="X127" s="29"/>
      <c r="Y127" s="29"/>
      <c r="AA127" s="29"/>
      <c r="AB127" s="29"/>
      <c r="AC127" s="29"/>
      <c r="AD127" s="29"/>
    </row>
    <row r="128" spans="1:30" x14ac:dyDescent="0.35">
      <c r="B128" s="58"/>
      <c r="C128" s="50"/>
      <c r="D128" s="50"/>
      <c r="E128" s="29"/>
      <c r="F128" s="29"/>
      <c r="G128" s="29"/>
      <c r="H128" s="29"/>
      <c r="J128" s="29"/>
      <c r="L128" s="29"/>
      <c r="M128" s="29"/>
      <c r="N128" s="29"/>
      <c r="O128" s="29"/>
      <c r="Q128" s="29"/>
      <c r="R128" s="29"/>
      <c r="T128" s="29"/>
      <c r="U128" s="29"/>
      <c r="W128" s="29"/>
      <c r="X128" s="29"/>
      <c r="Y128" s="29"/>
      <c r="AA128" s="29"/>
      <c r="AB128" s="29"/>
      <c r="AC128" s="29"/>
      <c r="AD128" s="29"/>
    </row>
    <row r="129" spans="2:30" x14ac:dyDescent="0.35">
      <c r="B129" s="59" t="s">
        <v>142</v>
      </c>
      <c r="C129" s="50"/>
      <c r="D129" s="50"/>
      <c r="E129" s="29"/>
      <c r="F129" s="29"/>
      <c r="G129" s="29"/>
      <c r="H129" s="29"/>
      <c r="J129" s="29"/>
      <c r="L129" s="29"/>
      <c r="M129" s="29"/>
      <c r="N129" s="29"/>
      <c r="O129" s="29"/>
      <c r="Q129" s="29"/>
      <c r="R129" s="29"/>
      <c r="T129" s="29"/>
      <c r="U129" s="29"/>
      <c r="W129" s="29"/>
      <c r="X129" s="29"/>
      <c r="Y129" s="29"/>
      <c r="AA129" s="29"/>
      <c r="AB129" s="29"/>
      <c r="AC129" s="29"/>
      <c r="AD129" s="29"/>
    </row>
    <row r="130" spans="2:30" x14ac:dyDescent="0.35">
      <c r="B130" s="59" t="s">
        <v>368</v>
      </c>
      <c r="C130" s="50"/>
      <c r="D130" s="50"/>
      <c r="E130" s="29"/>
      <c r="F130" s="29"/>
      <c r="G130" s="29"/>
      <c r="H130" s="29"/>
      <c r="J130" s="29"/>
      <c r="L130" s="29"/>
      <c r="M130" s="29"/>
      <c r="N130" s="29"/>
      <c r="O130" s="29"/>
      <c r="Q130" s="29"/>
      <c r="R130" s="29"/>
      <c r="T130" s="29"/>
      <c r="U130" s="29"/>
      <c r="W130" s="29"/>
      <c r="X130" s="29"/>
      <c r="Y130" s="29"/>
      <c r="AA130" s="29"/>
      <c r="AB130" s="29"/>
      <c r="AC130" s="29"/>
      <c r="AD130" s="29"/>
    </row>
    <row r="131" spans="2:30" x14ac:dyDescent="0.35"/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ht="14.5" hidden="1" customHeight="1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x14ac:dyDescent="0.35"/>
    <row r="1018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</sheetData>
  <autoFilter ref="A5:AD5" xr:uid="{40ABEF6D-2AE3-49AE-8058-67D5DF160337}"/>
  <phoneticPr fontId="14" type="noConversion"/>
  <conditionalFormatting sqref="C114:D114">
    <cfRule type="cellIs" dxfId="15" priority="13" operator="equal">
      <formula>5</formula>
    </cfRule>
    <cfRule type="cellIs" dxfId="14" priority="14" operator="equal">
      <formula>4</formula>
    </cfRule>
    <cfRule type="cellIs" dxfId="13" priority="15" operator="equal">
      <formula>3</formula>
    </cfRule>
    <cfRule type="cellIs" dxfId="12" priority="16" operator="equal">
      <formula>2</formula>
    </cfRule>
  </conditionalFormatting>
  <conditionalFormatting sqref="C2:D2 C4:D5 C114:D1048576">
    <cfRule type="cellIs" dxfId="11" priority="17" operator="equal">
      <formula>1</formula>
    </cfRule>
    <cfRule type="cellIs" dxfId="10" priority="18" operator="equal">
      <formula>5</formula>
    </cfRule>
    <cfRule type="cellIs" dxfId="9" priority="19" operator="equal">
      <formula>4</formula>
    </cfRule>
    <cfRule type="cellIs" dxfId="8" priority="20" operator="equal">
      <formula>3</formula>
    </cfRule>
    <cfRule type="cellIs" dxfId="7" priority="21" operator="equal">
      <formula>2</formula>
    </cfRule>
    <cfRule type="cellIs" dxfId="6" priority="22" operator="equal">
      <formula>1</formula>
    </cfRule>
  </conditionalFormatting>
  <conditionalFormatting sqref="B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52">
        <v>9.2555499999999995E-3</v>
      </c>
      <c r="F2" s="52">
        <v>4.7988820000000001E-2</v>
      </c>
      <c r="G2" s="52">
        <v>0.13246072</v>
      </c>
      <c r="H2" s="52">
        <v>0.29083239999999999</v>
      </c>
      <c r="I2" s="52">
        <v>0.43981071999999999</v>
      </c>
      <c r="J2" s="52">
        <v>5.9042999999999997E-4</v>
      </c>
    </row>
    <row r="3" spans="1:10" x14ac:dyDescent="0.35">
      <c r="C3" t="s">
        <v>13</v>
      </c>
      <c r="E3" s="52">
        <v>1.416333E-2</v>
      </c>
      <c r="F3" s="52">
        <v>-4.7252300000000004E-3</v>
      </c>
      <c r="G3" s="52">
        <v>-9.7744149999999988E-2</v>
      </c>
      <c r="H3" s="52">
        <v>2.0416509999999999E-2</v>
      </c>
      <c r="I3" s="52">
        <v>0.44872711000000004</v>
      </c>
      <c r="J3" s="52">
        <v>0.15773797000000001</v>
      </c>
    </row>
    <row r="4" spans="1:10" x14ac:dyDescent="0.35">
      <c r="B4" t="s">
        <v>14</v>
      </c>
      <c r="C4" t="s">
        <v>15</v>
      </c>
      <c r="E4" s="52">
        <v>-4.1160189999999999E-2</v>
      </c>
      <c r="F4" s="52">
        <v>4.1243959999999996E-2</v>
      </c>
      <c r="G4" s="52">
        <v>0.29378390999999998</v>
      </c>
      <c r="H4" s="52">
        <v>0.18860879</v>
      </c>
      <c r="I4" s="52">
        <v>0.22389195999999997</v>
      </c>
      <c r="J4" s="52">
        <v>0.22939894</v>
      </c>
    </row>
    <row r="5" spans="1:10" x14ac:dyDescent="0.35">
      <c r="B5" t="s">
        <v>16</v>
      </c>
      <c r="C5" t="s">
        <v>17</v>
      </c>
      <c r="E5" s="52">
        <v>-3.6574089999999997E-2</v>
      </c>
      <c r="F5" s="52">
        <v>5.0992420000000004E-2</v>
      </c>
      <c r="G5" s="52">
        <v>0.29928682000000001</v>
      </c>
      <c r="H5" s="52">
        <v>0.19171126999999999</v>
      </c>
      <c r="I5" s="52">
        <v>0.23078377</v>
      </c>
      <c r="J5" s="52">
        <v>0.22288347999999999</v>
      </c>
    </row>
    <row r="6" spans="1:10" x14ac:dyDescent="0.35">
      <c r="B6" t="s">
        <v>18</v>
      </c>
      <c r="C6" t="s">
        <v>19</v>
      </c>
      <c r="E6" s="52">
        <v>-3.9948690000000002E-2</v>
      </c>
      <c r="F6" s="52">
        <v>4.0929859999999998E-2</v>
      </c>
      <c r="G6" s="52">
        <v>0.28532875000000002</v>
      </c>
      <c r="H6" s="52">
        <v>0.16733512</v>
      </c>
      <c r="I6" s="52">
        <v>0.21385542000000002</v>
      </c>
      <c r="J6" s="52">
        <v>0.22769249999999999</v>
      </c>
    </row>
    <row r="7" spans="1:10" x14ac:dyDescent="0.35">
      <c r="C7" t="s">
        <v>20</v>
      </c>
      <c r="D7" t="s">
        <v>12</v>
      </c>
      <c r="E7" s="52">
        <v>-9.3185899999999999E-3</v>
      </c>
      <c r="F7" s="52">
        <v>-1.2922949999999999E-2</v>
      </c>
      <c r="G7" s="52">
        <v>1.5727040000000001E-2</v>
      </c>
      <c r="H7" s="52">
        <v>0.1283318</v>
      </c>
      <c r="I7" s="52">
        <v>0.17470338000000002</v>
      </c>
      <c r="J7" s="52" t="s">
        <v>0</v>
      </c>
    </row>
    <row r="8" spans="1:10" x14ac:dyDescent="0.35">
      <c r="B8" t="s">
        <v>21</v>
      </c>
      <c r="C8" t="s">
        <v>22</v>
      </c>
      <c r="E8" s="52">
        <v>1.2564E-4</v>
      </c>
      <c r="F8" s="52">
        <v>5.6897989999999996E-2</v>
      </c>
      <c r="G8" s="52">
        <v>0.15357810999999999</v>
      </c>
      <c r="H8" s="52">
        <v>0.31636968999999998</v>
      </c>
      <c r="I8" s="52">
        <v>0.47018019999999999</v>
      </c>
      <c r="J8" s="52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52">
        <v>8.4288000000000006E-4</v>
      </c>
      <c r="F9" s="52">
        <v>4.921035E-2</v>
      </c>
      <c r="G9" s="52">
        <v>0.12372168</v>
      </c>
      <c r="H9" s="52">
        <v>0.31288935000000001</v>
      </c>
      <c r="I9" s="52">
        <v>0.47534013000000003</v>
      </c>
      <c r="J9" s="52">
        <v>3.6139890000000001E-2</v>
      </c>
    </row>
    <row r="10" spans="1:10" x14ac:dyDescent="0.35">
      <c r="C10" t="s">
        <v>24</v>
      </c>
      <c r="D10" t="s">
        <v>25</v>
      </c>
      <c r="E10" s="52">
        <v>-1.775968E-2</v>
      </c>
      <c r="F10" s="52">
        <v>5.5561049999999994E-2</v>
      </c>
      <c r="G10" s="52">
        <v>0.17426543999999999</v>
      </c>
      <c r="H10" s="52">
        <v>0.33124653000000004</v>
      </c>
      <c r="I10" s="52">
        <v>0.52390166000000005</v>
      </c>
      <c r="J10" s="52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52">
        <v>-1.1882479999999999E-2</v>
      </c>
      <c r="F11" s="52">
        <v>5.2828889999999996E-2</v>
      </c>
      <c r="G11" s="52">
        <v>0.15320043</v>
      </c>
      <c r="H11" s="52">
        <v>0.31710533000000002</v>
      </c>
      <c r="I11" s="52">
        <v>0.49727716999999999</v>
      </c>
      <c r="J11" s="52">
        <v>0.10001498</v>
      </c>
    </row>
    <row r="12" spans="1:10" x14ac:dyDescent="0.35">
      <c r="B12" t="s">
        <v>28</v>
      </c>
      <c r="C12" t="s">
        <v>29</v>
      </c>
      <c r="E12" s="52">
        <v>-5.6951869999999995E-2</v>
      </c>
      <c r="F12" s="52">
        <v>8.5230770000000011E-2</v>
      </c>
      <c r="G12" s="52">
        <v>0.49007181999999999</v>
      </c>
      <c r="H12" s="52">
        <v>0.29478708000000003</v>
      </c>
      <c r="I12" s="52">
        <v>7.3995129999999992E-2</v>
      </c>
      <c r="J12" s="52">
        <v>0.26075760999999997</v>
      </c>
    </row>
    <row r="13" spans="1:10" x14ac:dyDescent="0.35">
      <c r="C13" t="s">
        <v>30</v>
      </c>
      <c r="E13" s="52">
        <v>-2.896251E-2</v>
      </c>
      <c r="F13" s="52">
        <v>8.2725060000000003E-2</v>
      </c>
      <c r="G13" s="52">
        <v>0.27923690000000001</v>
      </c>
      <c r="H13" s="52">
        <v>0.18839524000000002</v>
      </c>
      <c r="I13" s="52">
        <v>0.25835476000000002</v>
      </c>
      <c r="J13" s="52">
        <v>0.20381920999999997</v>
      </c>
    </row>
    <row r="14" spans="1:10" x14ac:dyDescent="0.35">
      <c r="C14" t="s">
        <v>31</v>
      </c>
      <c r="D14">
        <v>1</v>
      </c>
      <c r="E14" s="52">
        <v>9.1042999999999992E-3</v>
      </c>
      <c r="F14" s="52">
        <v>5.3137169999999997E-2</v>
      </c>
      <c r="G14" s="52">
        <v>0.13685167000000001</v>
      </c>
      <c r="H14" s="52">
        <v>0.30502670999999998</v>
      </c>
      <c r="I14" s="52">
        <v>0.44977789000000001</v>
      </c>
      <c r="J14" s="52">
        <v>6.5575799999999995E-3</v>
      </c>
    </row>
    <row r="15" spans="1:10" x14ac:dyDescent="0.35">
      <c r="C15" t="s">
        <v>31</v>
      </c>
      <c r="D15" t="s">
        <v>32</v>
      </c>
      <c r="E15" s="52">
        <v>9.2491000000000003E-4</v>
      </c>
      <c r="F15" s="52">
        <v>7.3497820000000005E-2</v>
      </c>
      <c r="G15" s="52">
        <v>0.19474923</v>
      </c>
      <c r="H15" s="52">
        <v>0.36883794999999997</v>
      </c>
      <c r="I15" s="52">
        <v>0.50521094</v>
      </c>
      <c r="J15" s="52">
        <v>6.4910750000000003E-2</v>
      </c>
    </row>
    <row r="16" spans="1:10" x14ac:dyDescent="0.35">
      <c r="C16" t="s">
        <v>31</v>
      </c>
      <c r="D16" t="s">
        <v>27</v>
      </c>
      <c r="E16" s="52">
        <v>3.0195899999999999E-3</v>
      </c>
      <c r="F16" s="52">
        <v>6.8009769999999997E-2</v>
      </c>
      <c r="G16" s="52">
        <v>0.17670411000000003</v>
      </c>
      <c r="H16" s="52">
        <v>0.34629915999999999</v>
      </c>
      <c r="I16" s="52">
        <v>0.48541440999999996</v>
      </c>
      <c r="J16" s="52">
        <v>4.8681260000000004E-2</v>
      </c>
    </row>
    <row r="17" spans="2:10" x14ac:dyDescent="0.35">
      <c r="B17" t="s">
        <v>33</v>
      </c>
      <c r="C17" t="s">
        <v>34</v>
      </c>
      <c r="E17" s="52">
        <v>-1.048689E-2</v>
      </c>
      <c r="F17" s="52">
        <v>0.18794964</v>
      </c>
      <c r="G17" s="52">
        <v>0.45164834999999998</v>
      </c>
      <c r="H17" s="52">
        <v>0.28878049</v>
      </c>
      <c r="I17" s="52">
        <v>6.7043619999999998E-2</v>
      </c>
      <c r="J17" s="52">
        <v>0.21086241</v>
      </c>
    </row>
    <row r="18" spans="2:10" x14ac:dyDescent="0.35">
      <c r="C18" t="s">
        <v>35</v>
      </c>
      <c r="D18" t="s">
        <v>12</v>
      </c>
      <c r="E18" s="52">
        <v>1.4000000000000002E-3</v>
      </c>
      <c r="F18" s="52">
        <v>1.1043799999999999E-2</v>
      </c>
      <c r="G18" s="52">
        <v>4.0825310000000004E-2</v>
      </c>
      <c r="H18" s="52">
        <v>0.13739632999999998</v>
      </c>
      <c r="I18" s="52">
        <v>0.23033976</v>
      </c>
      <c r="J18" s="52" t="s">
        <v>0</v>
      </c>
    </row>
    <row r="19" spans="2:10" x14ac:dyDescent="0.35">
      <c r="C19" t="s">
        <v>36</v>
      </c>
      <c r="D19" t="s">
        <v>12</v>
      </c>
      <c r="E19" s="52">
        <v>5.7679999999999997E-3</v>
      </c>
      <c r="F19" s="52">
        <v>3.098358E-2</v>
      </c>
      <c r="G19" s="52">
        <v>8.1204699999999991E-2</v>
      </c>
      <c r="H19" s="52">
        <v>0.17167372</v>
      </c>
      <c r="I19" s="52">
        <v>0.25753196</v>
      </c>
      <c r="J19" s="52" t="s">
        <v>0</v>
      </c>
    </row>
    <row r="20" spans="2:10" x14ac:dyDescent="0.35">
      <c r="B20" t="s">
        <v>37</v>
      </c>
      <c r="C20" t="s">
        <v>38</v>
      </c>
      <c r="E20" s="52">
        <v>1.157621E-2</v>
      </c>
      <c r="F20" s="52">
        <v>7.7259099999999997E-2</v>
      </c>
      <c r="G20" s="52">
        <v>0.15014664</v>
      </c>
      <c r="H20" s="52">
        <v>0.14444882000000001</v>
      </c>
      <c r="I20" s="52">
        <v>0.25381451999999999</v>
      </c>
      <c r="J20" s="52">
        <v>9.5476100000000008E-2</v>
      </c>
    </row>
    <row r="21" spans="2:10" x14ac:dyDescent="0.35">
      <c r="B21" t="s">
        <v>39</v>
      </c>
      <c r="E21" s="53">
        <f>(E2)</f>
        <v>9.2555499999999995E-3</v>
      </c>
      <c r="F21" s="53">
        <f>(F2)</f>
        <v>4.7988820000000001E-2</v>
      </c>
      <c r="G21" s="53">
        <f>(G2)</f>
        <v>0.13246072</v>
      </c>
      <c r="H21" s="53">
        <f>(H2)</f>
        <v>0.29083239999999999</v>
      </c>
      <c r="I21" s="53">
        <f>(I2)</f>
        <v>0.43981071999999999</v>
      </c>
      <c r="J21" s="54"/>
    </row>
    <row r="22" spans="2:10" x14ac:dyDescent="0.35">
      <c r="B22" t="s">
        <v>40</v>
      </c>
      <c r="E22" s="53">
        <f>(104%*E2)</f>
        <v>9.6257719999999995E-3</v>
      </c>
      <c r="F22" s="53">
        <f>(104%*F2)</f>
        <v>4.9908372800000003E-2</v>
      </c>
      <c r="G22" s="53">
        <f>(104%*G2)</f>
        <v>0.13775914880000001</v>
      </c>
      <c r="H22" s="53">
        <f>(104%*H2)</f>
        <v>0.30246569600000001</v>
      </c>
      <c r="I22" s="53">
        <f>(104%*I2)</f>
        <v>0.45740314879999999</v>
      </c>
      <c r="J22" s="55"/>
    </row>
    <row r="23" spans="2:10" x14ac:dyDescent="0.35">
      <c r="B23" t="s">
        <v>41</v>
      </c>
      <c r="E23" s="53">
        <f>(120%*E2)</f>
        <v>1.1106659999999999E-2</v>
      </c>
      <c r="F23" s="53">
        <f>(120%*F2)</f>
        <v>5.7586583999999996E-2</v>
      </c>
      <c r="G23" s="53">
        <f>(120%*G2)</f>
        <v>0.158952864</v>
      </c>
      <c r="H23" s="53">
        <f>(120%*H2)</f>
        <v>0.34899887999999996</v>
      </c>
      <c r="I23" s="53">
        <f>(120%*I2)</f>
        <v>0.52777286400000001</v>
      </c>
      <c r="J23" s="55"/>
    </row>
    <row r="24" spans="2:10" x14ac:dyDescent="0.35">
      <c r="B24" t="s">
        <v>42</v>
      </c>
      <c r="E24" s="53">
        <f>(1+6%)^(1/12)-1+E7</f>
        <v>-4.4510394346569514E-3</v>
      </c>
      <c r="F24" s="53">
        <f>(1+6%)^(10/12)-1+F7</f>
        <v>3.6832700666699622E-2</v>
      </c>
      <c r="G24" s="53">
        <f>6%+G7</f>
        <v>7.5727039999999995E-2</v>
      </c>
      <c r="H24" s="53">
        <f>(1+6%)^(2)-1+H7</f>
        <v>0.25193180000000015</v>
      </c>
      <c r="I24" s="53">
        <f>(1+6%)^(3)-1+I7</f>
        <v>0.36571938000000032</v>
      </c>
      <c r="J24" s="55"/>
    </row>
    <row r="25" spans="2:10" x14ac:dyDescent="0.35">
      <c r="B25" t="s">
        <v>43</v>
      </c>
      <c r="E25" s="53">
        <f>(1+5%)^(1/12)-1+E18</f>
        <v>5.4741237836483537E-3</v>
      </c>
      <c r="F25" s="53">
        <f>(1+5%)^(10/12)-1+F18</f>
        <v>5.2540142698250865E-2</v>
      </c>
      <c r="G25" s="53">
        <f>5%+G18</f>
        <v>9.0825310000000006E-2</v>
      </c>
      <c r="H25" s="53">
        <f>(1+5%)^(2)-1+H18</f>
        <v>0.23989633000000002</v>
      </c>
      <c r="I25" s="53">
        <f>(1+5%)^(3)-1+I18</f>
        <v>0.38796476000000013</v>
      </c>
      <c r="J25" s="55"/>
    </row>
    <row r="26" spans="2:10" x14ac:dyDescent="0.35">
      <c r="B26" t="s">
        <v>44</v>
      </c>
      <c r="E26" s="52">
        <f>(1+6%)^(1/12)-1+E18</f>
        <v>6.2675505653430486E-3</v>
      </c>
      <c r="F26" s="52">
        <f>(1+6%)^(10/12)-1+F18</f>
        <v>6.0799450666699624E-2</v>
      </c>
      <c r="G26" s="52">
        <f>6%+G18</f>
        <v>0.10082531</v>
      </c>
      <c r="H26" s="52">
        <f>(1+6%)^(2)-1+H18</f>
        <v>0.26099633000000011</v>
      </c>
      <c r="I26" s="52">
        <f>(1+6%)^(3)-1+I18</f>
        <v>0.4213557600000003</v>
      </c>
      <c r="J26" s="55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Guia de FIIs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Violatti</cp:lastModifiedBy>
  <cp:lastPrinted>2018-06-25T19:35:07Z</cp:lastPrinted>
  <dcterms:created xsi:type="dcterms:W3CDTF">2017-06-06T23:35:40Z</dcterms:created>
  <dcterms:modified xsi:type="dcterms:W3CDTF">2021-03-12T22:13:54Z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1296424809</vt:lpwstr>
  </property>
  <property fmtid="{D5CDD505-2E9C-101B-9397-08002B2CF9AE}" pid="3" name="EcoUpdateMessage">
    <vt:lpwstr>2021/01/29-22:00:09</vt:lpwstr>
  </property>
  <property fmtid="{D5CDD505-2E9C-101B-9397-08002B2CF9AE}" pid="4" name="EcoUpdateStatus">
    <vt:lpwstr>2021-01-29=BRA:St,ME,Fd;USA:St,ME;ARG:St,ME,TP;MEX:St,ME,Fd;CHL:St,ME;PER:St,ME,Fd|2021-01-28=BRA:TP;ARG:Fd;MEX:TP;CHL:Fd;COL:St,ME;PER:TP|2021-01-27=USA:TP;GBR:St,ME;COL:Fd|2021-01-08=CHL:TP|2014-02-26=VEN:St|2002-11-08=JPN:St|2016-08-18=NNN:St|2007-01-3</vt:lpwstr>
  </property>
</Properties>
</file>