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004143\Desktop\Research Mafe\Resumo Semanal\Dezembro.20\18.12\"/>
    </mc:Choice>
  </mc:AlternateContent>
  <xr:revisionPtr revIDLastSave="0" documentId="13_ncr:1_{4AD9EEAA-2E08-4380-95B7-14C14D1D876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FIIs'!$B$5:$AD$114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<sst xmlns="http://schemas.openxmlformats.org/spreadsheetml/2006/main" count="934" uniqueCount="413">
  <si>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</si>
  <si>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</si>
  <si>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</si>
  <si>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</si>
  <si>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</si>
  <si>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</si>
  <si>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</si>
  <si>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</si>
  <si>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</si>
  <si>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</si>
  <si>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</si>
  <si>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</si>
  <si>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</si>
  <si>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</si>
  <si>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</si>
  <si>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</si>
  <si>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</si>
  <si>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</si>
  <si>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</si>
  <si>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</si>
  <si>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</si>
  <si>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</si>
  <si>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</si>
  <si>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</si>
  <si>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</si>
  <si>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</si>
  <si>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</si>
  <si>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</si>
  <si>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</si>
  <si>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</si>
  <si>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</si>
  <si>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</si>
  <si>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</si>
  <si>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</si>
  <si>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</si>
  <si>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</si>
  <si>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</si>
  <si>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</si>
  <si>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</si>
  <si>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</si>
  <si>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</si>
  <si>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</si>
  <si>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</si>
  <si>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</si>
  <si>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</si>
  <si>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</si>
  <si>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</si>
  <si>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</si>
  <si>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</si>
  <si>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</si>
  <si>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</si>
  <si>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</si>
  <si>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</si>
  <si>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</si>
  <si>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</si>
  <si>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</si>
  <si>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</si>
  <si>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</si>
  <si>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</si>
  <si>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</si>
  <si>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</si>
  <si>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</si>
  <si>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</si>
  <si>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</si>
  <si>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</si>
  <si>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</si>
  <si>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</si>
  <si>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</si>
  <si>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</si>
  <si>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</si>
  <si>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</si>
  <si>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</si>
  <si>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</si>
  <si>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</si>
  <si>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</si>
  <si>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</si>
  <si>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</si>
  <si>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</si>
  <si>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</si>
  <si>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</si>
  <si>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</si>
  <si>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</si>
  <si>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</si>
  <si>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</si>
  <si>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</si>
  <si>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</si>
  <si>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</si>
  <si>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</si>
  <si>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</si>
  <si>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</si>
  <si>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</si>
  <si>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GRLV11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</si>
  <si>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</si>
  <si>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</si>
  <si>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</si>
  <si>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</si>
  <si>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</si>
  <si>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</si>
  <si>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</si>
  <si>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</si>
  <si>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</si>
  <si>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</si>
  <si>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</si>
  <si>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</si>
  <si>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</si>
  <si>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</si>
  <si>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</si>
  <si>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</si>
  <si>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</si>
  <si>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</si>
  <si>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</si>
  <si>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</si>
  <si>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</si>
  <si>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</si>
  <si>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</si>
  <si>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</si>
  <si>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</si>
  <si>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</si>
  <si>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</si>
  <si>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</si>
  <si>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</si>
  <si>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</si>
  <si>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</si>
  <si>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</si>
  <si>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</si>
  <si>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</si>
  <si>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</si>
  <si>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</si>
  <si>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Ex Proventos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</si>
  <si>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</si>
  <si>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</si>
  <si>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</si>
  <si>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</si>
  <si>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</si>
  <si>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</si>
  <si>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</si>
  <si>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</si>
  <si>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</si>
  <si>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</si>
  <si>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</si>
  <si>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</si>
  <si>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</si>
  <si>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</si>
  <si>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</si>
  <si>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</si>
  <si>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</si>
  <si>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</si>
  <si>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</si>
  <si>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</si>
  <si>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</si>
  <si>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</si>
  <si>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</si>
  <si>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</si>
  <si>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</si>
  <si>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</si>
  <si>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</si>
  <si>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</si>
  <si>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</si>
  <si>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</si>
  <si>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</si>
  <si>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</si>
  <si>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</si>
  <si>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</si>
  <si>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</si>
  <si>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</si>
  <si>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</si>
  <si>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</si>
  <si>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</si>
  <si>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</si>
  <si>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</si>
  <si>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</si>
  <si>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</si>
  <si>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</si>
  <si>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</si>
  <si>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</si>
  <si>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</si>
  <si>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</si>
  <si>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</si>
  <si>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</si>
  <si>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</si>
  <si>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</si>
  <si>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</si>
  <si>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</si>
  <si>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</si>
  <si>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</si>
  <si>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</si>
  <si>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</si>
  <si>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</si>
  <si>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</si>
  <si>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</si>
  <si>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</si>
  <si>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</si>
  <si>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</si>
  <si>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</si>
  <si>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</si>
  <si>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</si>
  <si>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</si>
  <si>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</si>
  <si>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</si>
  <si>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</si>
  <si>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</si>
  <si>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</si>
  <si>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</si>
  <si>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</si>
  <si>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</si>
  <si>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</si>
  <si>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</si>
  <si>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</si>
  <si>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</si>
  <si>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</si>
  <si>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</si>
  <si>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</si>
  <si>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</si>
  <si>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</si>
  <si>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</si>
  <si>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</si>
  <si>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</si>
  <si>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</si>
  <si>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</si>
  <si>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</si>
  <si>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</si>
  <si>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</si>
  <si>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</si>
  <si>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</si>
  <si>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</si>
  <si>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</si>
  <si>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</si>
  <si>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</si>
  <si>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</si>
  <si>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</si>
  <si>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</si>
  <si>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</si>
  <si>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</si>
  <si>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</si>
  <si>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</si>
  <si>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</si>
  <si>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</si>
  <si>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</si>
  <si>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</si>
  <si>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</si>
  <si>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</si>
  <si>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</si>
  <si>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</si>
  <si>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</si>
  <si>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</si>
  <si>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</si>
  <si>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</si>
  <si>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</si>
  <si>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</si>
  <si>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</si>
  <si>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</si>
  <si>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</si>
  <si>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</si>
  <si>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</si>
  <si>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</si>
  <si>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</si>
  <si>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</si>
  <si>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</si>
  <si>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</si>
  <si>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</si>
  <si>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</si>
  <si>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</si>
  <si>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</si>
  <si>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</si>
  <si>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</si>
  <si>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Brascan Lajes Corporativas</t>
  </si>
  <si>
    <t>Brascan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</si>
  <si>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</si>
  <si>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</si>
  <si>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</si>
  <si>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</si>
  <si>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</si>
  <si>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</si>
  <si>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</si>
  <si>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</si>
  <si>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</si>
  <si>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</si>
  <si>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</si>
  <si>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</si>
  <si>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</si>
  <si>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</si>
  <si>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</si>
  <si>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</si>
  <si>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</si>
  <si>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</si>
  <si>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</si>
  <si>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</si>
  <si>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</si>
  <si>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</si>
  <si>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</si>
  <si>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</si>
  <si>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</si>
  <si>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</si>
  <si>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</si>
  <si>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</si>
  <si>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CSHG GR Louveira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</si>
  <si>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</si>
  <si>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</si>
  <si>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</si>
  <si>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</si>
  <si>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</si>
  <si>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</si>
  <si>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</si>
  <si>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</si>
  <si>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</si>
  <si>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</si>
  <si>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</si>
  <si>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</si>
  <si>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</si>
  <si>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</si>
  <si>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</si>
  <si>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</si>
  <si>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</si>
  <si>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</si>
  <si>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</si>
  <si>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</si>
  <si>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</si>
  <si>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</si>
  <si>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</si>
  <si>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</si>
  <si>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</si>
  <si>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</si>
  <si>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</si>
  <si>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</si>
  <si>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</si>
  <si>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</si>
  <si>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</si>
  <si>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</si>
  <si>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</si>
  <si>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</si>
  <si>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</si>
  <si>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</si>
  <si>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</si>
  <si>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</si>
  <si>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</si>
  <si>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</si>
  <si>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</si>
  <si>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</si>
  <si>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</si>
  <si>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</si>
  <si>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</si>
  <si>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</si>
  <si>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</si>
  <si>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</si>
  <si>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</si>
  <si>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</si>
  <si>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</si>
  <si>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</si>
  <si>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</si>
  <si>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</si>
  <si>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</si>
  <si>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</si>
  <si>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</si>
  <si>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</si>
  <si>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</si>
  <si>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</si>
  <si>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</si>
  <si>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</si>
  <si>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</si>
  <si>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</si>
  <si>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</si>
  <si>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</si>
  <si>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</si>
  <si>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</si>
  <si>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</si>
  <si>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</si>
  <si>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</si>
  <si>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</si>
  <si>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</si>
  <si>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</si>
  <si>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</si>
  <si>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</si>
  <si>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</si>
  <si>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</si>
  <si>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</si>
  <si>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</si>
  <si>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</si>
  <si>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</si>
  <si>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</si>
  <si>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</si>
  <si>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</si>
  <si>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</si>
  <si>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</si>
  <si>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</si>
  <si>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</si>
  <si>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</si>
  <si>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</si>
  <si>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</si>
  <si>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</si>
  <si>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</si>
  <si>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</si>
  <si>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</si>
  <si>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</si>
  <si>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</si>
  <si>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</si>
  <si>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</si>
  <si>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</si>
  <si>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</si>
  <si>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</si>
  <si>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</si>
  <si>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</si>
  <si>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</si>
  <si>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</si>
  <si>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</si>
  <si>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</si>
  <si>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</si>
  <si>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</si>
  <si>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</si>
  <si>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</si>
  <si>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</si>
  <si>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</si>
  <si>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BMLC11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</si>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</sst>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8" fontId="10" fillId="5" borderId="1" xfId="0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8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10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9" fontId="8" fillId="5" borderId="0" xfId="0" applyNumberFormat="1" applyFont="1" applyFill="1" applyBorder="1" applyAlignment="1">
      <alignment horizontal="center" wrapText="1"/>
    </xf>
    <xf numFmtId="167" fontId="10" fillId="4" borderId="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0" fillId="5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3" fontId="10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16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79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Q12" sqref="Q12"/>
    </sheetView>
  </sheetViews>
  <sheetFormatPr defaultColWidth="0" defaultRowHeight="14.5" zeroHeight="1" x14ac:dyDescent="0.35"/>
  <cols>
    <col min="1" max="1" width="3.81640625" hidden="1" customWidth="1"/>
    <col min="2" max="2" width="19.54296875" customWidth="1"/>
    <col min="3" max="3" width="29.1796875" style="51" customWidth="1"/>
    <col min="4" max="4" width="21.7265625" style="51" customWidth="1"/>
    <col min="5" max="5" width="19.7265625" customWidth="1"/>
    <col min="6" max="6" width="19.81640625" customWidth="1"/>
    <col min="7" max="7" width="13.54296875" customWidth="1"/>
    <col min="8" max="8" width="17.26953125" customWidth="1"/>
    <col min="9" max="9" width="1.1796875" customWidth="1"/>
    <col min="10" max="10" width="24.81640625" bestFit="1" customWidth="1"/>
    <col min="11" max="11" width="1.1796875" customWidth="1"/>
    <col min="12" max="12" width="18.1796875" customWidth="1"/>
    <col min="13" max="13" width="14.1796875" customWidth="1"/>
    <col min="14" max="14" width="15.1796875" customWidth="1"/>
    <col min="15" max="15" width="14.26953125" customWidth="1"/>
    <col min="16" max="16" width="1.1796875" customWidth="1"/>
    <col min="17" max="17" width="14.453125" bestFit="1" customWidth="1"/>
    <col min="18" max="18" width="9.7265625" customWidth="1"/>
    <col min="19" max="19" width="1.1796875" customWidth="1"/>
    <col min="20" max="21" width="14.453125" customWidth="1"/>
    <col min="22" max="22" width="1.81640625" customWidth="1"/>
    <col min="23" max="25" width="14.453125" customWidth="1"/>
    <col min="26" max="26" width="1.7265625" customWidth="1"/>
    <col min="27" max="27" width="9.7265625" customWidth="1"/>
    <col min="28" max="29" width="13.1796875" customWidth="1"/>
    <col min="30" max="30" width="15.54296875" customWidth="1"/>
  </cols>
  <sheetData>
    <row r="1" spans="1:30" x14ac:dyDescent="0.35">
      <c r="J1">
        <v>14</v>
      </c>
      <c r="L1">
        <v>32</v>
      </c>
      <c r="M1">
        <v>33</v>
      </c>
      <c r="N1">
        <v>35</v>
      </c>
      <c r="O1">
        <v>34</v>
      </c>
      <c r="Q1">
        <v>47</v>
      </c>
      <c r="R1">
        <v>27</v>
      </c>
      <c r="T1">
        <v>8</v>
      </c>
      <c r="U1">
        <v>6</v>
      </c>
      <c r="W1">
        <v>11</v>
      </c>
      <c r="X1">
        <v>24</v>
      </c>
      <c r="AA1">
        <v>29</v>
      </c>
      <c r="AD1">
        <v>26</v>
      </c>
    </row>
    <row r="2" spans="1:30" s="4" customFormat="1" ht="18.75" customHeight="1" x14ac:dyDescent="0.35">
      <c r="A2" s="3"/>
      <c r="B2" s="72" t="s">
        <v>145</v>
      </c>
      <c r="C2" s="75" t="s">
        <v>111</v>
      </c>
      <c r="D2" s="75"/>
      <c r="E2" s="75"/>
      <c r="F2" s="75"/>
      <c r="G2" s="75"/>
      <c r="H2" s="75"/>
      <c r="I2"/>
      <c r="J2" s="76" t="s">
        <v>112</v>
      </c>
      <c r="K2"/>
      <c r="L2" s="76" t="s">
        <v>48</v>
      </c>
      <c r="M2" s="76"/>
      <c r="N2" s="76"/>
      <c r="O2" s="76"/>
      <c r="P2"/>
      <c r="Q2" s="75" t="s">
        <v>117</v>
      </c>
      <c r="R2" s="75"/>
      <c r="S2"/>
      <c r="T2" s="73" t="s">
        <v>119</v>
      </c>
      <c r="U2" s="73"/>
      <c r="V2"/>
      <c r="W2" s="73" t="s">
        <v>370</v>
      </c>
      <c r="X2" s="73"/>
      <c r="Y2" s="73"/>
      <c r="Z2"/>
      <c r="AA2" s="74" t="s">
        <v>124</v>
      </c>
      <c r="AB2" s="74"/>
      <c r="AC2" s="74"/>
      <c r="AD2" s="74"/>
    </row>
    <row r="3" spans="1:30" s="4" customFormat="1" ht="16.5" customHeight="1" x14ac:dyDescent="0.35">
      <c r="A3" s="3"/>
      <c r="B3" s="72"/>
      <c r="C3" s="75"/>
      <c r="D3" s="75"/>
      <c r="E3" s="75"/>
      <c r="F3" s="75"/>
      <c r="G3" s="75"/>
      <c r="H3" s="75"/>
      <c r="I3"/>
      <c r="J3" s="76"/>
      <c r="K3"/>
      <c r="L3" s="76"/>
      <c r="M3" s="76"/>
      <c r="N3" s="76"/>
      <c r="O3" s="76"/>
      <c r="P3"/>
      <c r="Q3" s="75"/>
      <c r="R3" s="75"/>
      <c r="S3"/>
      <c r="T3" s="73"/>
      <c r="U3" s="73"/>
      <c r="V3"/>
      <c r="W3" s="73"/>
      <c r="X3" s="73"/>
      <c r="Y3" s="73"/>
      <c r="Z3"/>
      <c r="AA3" s="74"/>
      <c r="AB3" s="74"/>
      <c r="AC3" s="74"/>
      <c r="AD3" s="74"/>
    </row>
    <row r="4" spans="1:30" s="5" customFormat="1" ht="16.5" customHeight="1" x14ac:dyDescent="0.45">
      <c r="B4" s="64">
        <f ca="1">TODAY()</f>
        <v>44183</v>
      </c>
      <c r="C4" s="6"/>
      <c r="D4" s="6"/>
      <c r="E4" s="7"/>
      <c r="F4" s="7"/>
      <c r="G4" s="7"/>
      <c r="H4" s="8"/>
      <c r="I4"/>
      <c r="J4" s="9"/>
      <c r="K4"/>
      <c r="L4" s="71" t="s">
        <v>118</v>
      </c>
      <c r="M4" s="71"/>
      <c r="N4" s="71"/>
      <c r="O4" s="71"/>
      <c r="P4"/>
      <c r="Q4" s="71" t="s">
        <v>118</v>
      </c>
      <c r="R4" s="71"/>
      <c r="S4"/>
      <c r="T4" s="10" t="s">
        <v>129</v>
      </c>
      <c r="U4" s="10" t="s">
        <v>122</v>
      </c>
      <c r="V4"/>
      <c r="W4" s="10" t="s">
        <v>129</v>
      </c>
      <c r="X4" s="10" t="s">
        <v>129</v>
      </c>
      <c r="Y4" s="10" t="s">
        <v>122</v>
      </c>
      <c r="Z4"/>
      <c r="AA4" s="56" t="s">
        <v>121</v>
      </c>
      <c r="AB4" s="56" t="s">
        <v>122</v>
      </c>
      <c r="AC4" s="63" t="s">
        <v>153</v>
      </c>
      <c r="AD4" s="56" t="s">
        <v>127</v>
      </c>
    </row>
    <row r="5" spans="1:30" s="12" customFormat="1" ht="26" x14ac:dyDescent="0.35">
      <c r="B5" s="61" t="s">
        <v>49</v>
      </c>
      <c r="C5" s="61" t="s">
        <v>3</v>
      </c>
      <c r="D5" s="61" t="s">
        <v>144</v>
      </c>
      <c r="E5" s="13" t="s">
        <v>50</v>
      </c>
      <c r="F5" s="13" t="s">
        <v>154</v>
      </c>
      <c r="G5" s="13" t="s">
        <v>1</v>
      </c>
      <c r="H5" s="13" t="s">
        <v>109</v>
      </c>
      <c r="I5" s="1"/>
      <c r="J5" s="14" t="s">
        <v>115</v>
      </c>
      <c r="K5" s="1"/>
      <c r="L5" s="14" t="s">
        <v>371</v>
      </c>
      <c r="M5" s="13" t="s">
        <v>113</v>
      </c>
      <c r="N5" s="13" t="s">
        <v>110</v>
      </c>
      <c r="O5" s="15" t="s">
        <v>114</v>
      </c>
      <c r="P5" s="1"/>
      <c r="Q5" s="11" t="s">
        <v>116</v>
      </c>
      <c r="R5" s="13" t="s">
        <v>2</v>
      </c>
      <c r="S5" s="1"/>
      <c r="T5" s="17" t="s">
        <v>120</v>
      </c>
      <c r="U5" s="16" t="s">
        <v>130</v>
      </c>
      <c r="V5" s="1"/>
      <c r="W5" s="17" t="s">
        <v>368</v>
      </c>
      <c r="X5" s="17" t="s">
        <v>369</v>
      </c>
      <c r="Y5" s="17" t="s">
        <v>123</v>
      </c>
      <c r="Z5" s="1"/>
      <c r="AA5" s="11" t="s">
        <v>125</v>
      </c>
      <c r="AB5" s="13" t="s">
        <v>126</v>
      </c>
      <c r="AC5" s="13" t="s">
        <v>402</v>
      </c>
      <c r="AD5" s="13" t="s">
        <v>128</v>
      </c>
    </row>
    <row r="6" spans="1:30" s="5" customFormat="1" ht="15" customHeight="1" x14ac:dyDescent="0.35">
      <c r="A6" s="18"/>
      <c r="B6" s="20" t="s">
        <v>107</v>
      </c>
      <c r="C6" s="19" t="s">
        <v>322</v>
      </c>
      <c r="D6" s="19" t="s">
        <v>194</v>
      </c>
      <c r="E6" s="19" t="s">
        <v>252</v>
      </c>
      <c r="F6" s="19" t="s">
        <v>218</v>
      </c>
      <c r="G6" s="19" t="s">
        <v>219</v>
      </c>
      <c r="H6" s="21">
        <v>0.01</v>
      </c>
      <c r="I6"/>
      <c r="J6" s="22">
        <v>114.5</v>
      </c>
      <c r="K6"/>
      <c r="L6" s="23">
        <v>4.2147408237999999E-2</v>
      </c>
      <c r="M6" s="23">
        <v>5.6026907788999998E-2</v>
      </c>
      <c r="N6" s="23">
        <v>4.9825342881000004E-2</v>
      </c>
      <c r="O6" s="23">
        <v>7.2495233643999998E-2</v>
      </c>
      <c r="P6" s="62"/>
      <c r="Q6" s="21">
        <v>9.0203860724999991E-3</v>
      </c>
      <c r="R6" s="21">
        <v>7.4581562744000005E-2</v>
      </c>
      <c r="S6" s="62"/>
      <c r="T6" s="65">
        <v>7380.0189852000003</v>
      </c>
      <c r="U6" s="67">
        <v>4.4800000000000006E-2</v>
      </c>
      <c r="V6" s="68"/>
      <c r="W6" s="65">
        <v>4647527.9780000001</v>
      </c>
      <c r="X6" s="65">
        <v>4274528.6051000003</v>
      </c>
      <c r="Y6" s="57">
        <v>1.0872609373709581</v>
      </c>
      <c r="Z6"/>
      <c r="AA6" s="58">
        <v>1</v>
      </c>
      <c r="AB6" s="23">
        <v>0.10480349344978165</v>
      </c>
      <c r="AC6" s="23" t="s">
        <v>161</v>
      </c>
      <c r="AD6" s="66">
        <v>44165</v>
      </c>
    </row>
    <row r="7" spans="1:30" s="5" customFormat="1" ht="15" customHeight="1" x14ac:dyDescent="0.35">
      <c r="A7" s="18"/>
      <c r="B7" s="20" t="s">
        <v>52</v>
      </c>
      <c r="C7" s="19" t="s">
        <v>216</v>
      </c>
      <c r="D7" s="19" t="s">
        <v>194</v>
      </c>
      <c r="E7" s="19" t="s">
        <v>217</v>
      </c>
      <c r="F7" s="19" t="s">
        <v>218</v>
      </c>
      <c r="G7" s="19" t="s">
        <v>219</v>
      </c>
      <c r="H7" s="21">
        <v>1.2500000000000001E-2</v>
      </c>
      <c r="I7"/>
      <c r="J7" s="22">
        <v>158.6</v>
      </c>
      <c r="K7"/>
      <c r="L7" s="23">
        <v>1.5723270444000001E-3</v>
      </c>
      <c r="M7" s="23">
        <v>-2.8813582407E-2</v>
      </c>
      <c r="N7" s="23">
        <v>-0.16005203859000003</v>
      </c>
      <c r="O7" s="23">
        <v>-0.11456975004</v>
      </c>
      <c r="P7" s="62"/>
      <c r="Q7" s="21">
        <v>4.0880503145E-3</v>
      </c>
      <c r="R7" s="21">
        <v>4.2925531914999995E-2</v>
      </c>
      <c r="S7" s="62"/>
      <c r="T7" s="65">
        <v>4074.5911181000001</v>
      </c>
      <c r="U7" s="67">
        <v>5.2089999999999997E-2</v>
      </c>
      <c r="V7"/>
      <c r="W7" s="65">
        <v>3754582.6838000002</v>
      </c>
      <c r="X7" s="65">
        <v>3699636.0355000002</v>
      </c>
      <c r="Y7" s="57">
        <v>1.0148519064504609</v>
      </c>
      <c r="Z7"/>
      <c r="AA7" s="58">
        <v>0.65</v>
      </c>
      <c r="AB7" s="23">
        <v>4.9180327868852465E-2</v>
      </c>
      <c r="AC7" s="23" t="s">
        <v>155</v>
      </c>
      <c r="AD7" s="66">
        <v>44165</v>
      </c>
    </row>
    <row r="8" spans="1:30" s="5" customFormat="1" ht="15" customHeight="1" x14ac:dyDescent="0.35">
      <c r="A8" s="18"/>
      <c r="B8" s="20" t="s">
        <v>99</v>
      </c>
      <c r="C8" s="19" t="s">
        <v>307</v>
      </c>
      <c r="D8" s="19" t="s">
        <v>194</v>
      </c>
      <c r="E8" s="19" t="s">
        <v>252</v>
      </c>
      <c r="F8" s="19" t="s">
        <v>218</v>
      </c>
      <c r="G8" s="19" t="s">
        <v>219</v>
      </c>
      <c r="H8" s="21">
        <v>1.0800000000000001E-2</v>
      </c>
      <c r="I8"/>
      <c r="J8" s="22">
        <v>86.2</v>
      </c>
      <c r="K8"/>
      <c r="L8" s="23">
        <v>-3.8330732302999999E-2</v>
      </c>
      <c r="M8" s="23">
        <v>-1.7629628759E-2</v>
      </c>
      <c r="N8" s="23">
        <v>-0.14812936092999998</v>
      </c>
      <c r="O8" s="23">
        <v>-0.13045057835999999</v>
      </c>
      <c r="P8" s="62"/>
      <c r="Q8" s="21">
        <v>3.3355570380000001E-3</v>
      </c>
      <c r="R8" s="21">
        <v>4.0444015444000003E-2</v>
      </c>
      <c r="S8" s="62"/>
      <c r="T8" s="65">
        <v>4528.8773349000003</v>
      </c>
      <c r="U8" s="67">
        <v>4.0800000000000003E-2</v>
      </c>
      <c r="V8"/>
      <c r="W8" s="65">
        <v>3370168.8994</v>
      </c>
      <c r="X8" s="65">
        <v>3853338.3361</v>
      </c>
      <c r="Y8" s="57">
        <v>0.87461017056991153</v>
      </c>
      <c r="Z8"/>
      <c r="AA8" s="58">
        <v>0.3</v>
      </c>
      <c r="AB8" s="23">
        <v>4.1763341067285374E-2</v>
      </c>
      <c r="AC8" s="23" t="s">
        <v>161</v>
      </c>
      <c r="AD8" s="66">
        <v>44165</v>
      </c>
    </row>
    <row r="9" spans="1:30" s="5" customFormat="1" ht="15" customHeight="1" x14ac:dyDescent="0.35">
      <c r="A9" s="18"/>
      <c r="B9" s="20" t="s">
        <v>85</v>
      </c>
      <c r="C9" s="19" t="s">
        <v>287</v>
      </c>
      <c r="D9" s="19" t="s">
        <v>194</v>
      </c>
      <c r="E9" s="19" t="s">
        <v>288</v>
      </c>
      <c r="F9" s="19" t="s">
        <v>221</v>
      </c>
      <c r="G9" s="19" t="s">
        <v>221</v>
      </c>
      <c r="H9" s="21">
        <v>6.0000000000000001E-3</v>
      </c>
      <c r="I9"/>
      <c r="J9" s="22">
        <v>169.01</v>
      </c>
      <c r="K9"/>
      <c r="L9" s="23">
        <v>5.3272134700999996E-3</v>
      </c>
      <c r="M9" s="23">
        <v>2.5304123532000001E-2</v>
      </c>
      <c r="N9" s="23">
        <v>-7.8069621854000001E-2</v>
      </c>
      <c r="O9" s="23">
        <v>-1.6120787623999999E-2</v>
      </c>
      <c r="P9" s="62"/>
      <c r="Q9" s="21">
        <v>4.6181172291E-3</v>
      </c>
      <c r="R9" s="21">
        <v>4.7522907284E-2</v>
      </c>
      <c r="S9" s="62"/>
      <c r="T9" s="65">
        <v>7730.6276132000003</v>
      </c>
      <c r="U9" s="67">
        <v>3.7650000000000003E-2</v>
      </c>
      <c r="V9"/>
      <c r="W9" s="65">
        <v>3116031.7927000001</v>
      </c>
      <c r="X9" s="65">
        <v>2711770.0610000002</v>
      </c>
      <c r="Y9" s="57">
        <v>1.1490766999436977</v>
      </c>
      <c r="Z9"/>
      <c r="AA9" s="58">
        <v>0.78</v>
      </c>
      <c r="AB9" s="23">
        <v>5.5381338382344242E-2</v>
      </c>
      <c r="AC9" s="23" t="s">
        <v>155</v>
      </c>
      <c r="AD9" s="66">
        <v>44165</v>
      </c>
    </row>
    <row r="10" spans="1:30" s="5" customFormat="1" ht="15" customHeight="1" x14ac:dyDescent="0.35">
      <c r="A10" s="18"/>
      <c r="B10" s="20" t="s">
        <v>167</v>
      </c>
      <c r="C10" s="19" t="s">
        <v>328</v>
      </c>
      <c r="D10" s="19" t="s">
        <v>194</v>
      </c>
      <c r="E10" s="19" t="s">
        <v>288</v>
      </c>
      <c r="F10" s="19" t="s">
        <v>329</v>
      </c>
      <c r="G10" s="19" t="s">
        <v>209</v>
      </c>
      <c r="H10" s="21">
        <v>8.5000000000000006E-3</v>
      </c>
      <c r="I10"/>
      <c r="J10" s="22">
        <v>120.7</v>
      </c>
      <c r="K10"/>
      <c r="L10" s="23">
        <v>-4.5966861669999998E-2</v>
      </c>
      <c r="M10" s="23">
        <v>-4.2152398165999999E-2</v>
      </c>
      <c r="N10" s="23">
        <v>-0.13425066489000001</v>
      </c>
      <c r="O10" s="23">
        <v>-7.8668711762999999E-2</v>
      </c>
      <c r="P10" s="62"/>
      <c r="Q10" s="21">
        <v>4.5213595259999996E-3</v>
      </c>
      <c r="R10" s="21">
        <v>4.9197487787999997E-2</v>
      </c>
      <c r="S10" s="62"/>
      <c r="T10" s="65">
        <v>7506.0316734999997</v>
      </c>
      <c r="U10" s="67">
        <v>3.7769999999999998E-2</v>
      </c>
      <c r="V10"/>
      <c r="W10" s="65">
        <v>2505424.0943</v>
      </c>
      <c r="X10" s="65">
        <v>2268046.0573</v>
      </c>
      <c r="Y10" s="57">
        <v>1.1046619120612511</v>
      </c>
      <c r="Z10"/>
      <c r="AA10" s="58">
        <v>0.57999999999999996</v>
      </c>
      <c r="AB10" s="23">
        <v>5.7663628831814404E-2</v>
      </c>
      <c r="AC10" s="23" t="s">
        <v>168</v>
      </c>
      <c r="AD10" s="66">
        <v>44165</v>
      </c>
    </row>
    <row r="11" spans="1:30" s="5" customFormat="1" ht="15" customHeight="1" x14ac:dyDescent="0.35">
      <c r="A11" s="18"/>
      <c r="B11" s="20" t="s">
        <v>51</v>
      </c>
      <c r="C11" s="19" t="s">
        <v>213</v>
      </c>
      <c r="D11" s="19" t="s">
        <v>194</v>
      </c>
      <c r="E11" s="19" t="s">
        <v>214</v>
      </c>
      <c r="F11" s="19" t="s">
        <v>211</v>
      </c>
      <c r="G11" s="19" t="s">
        <v>215</v>
      </c>
      <c r="H11" s="20">
        <v>1.3500000000000002E-2</v>
      </c>
      <c r="I11"/>
      <c r="J11" s="22">
        <v>87.16</v>
      </c>
      <c r="K11"/>
      <c r="L11" s="23">
        <v>-7.7771147443999999E-3</v>
      </c>
      <c r="M11" s="23">
        <v>-2.6858877469000002E-2</v>
      </c>
      <c r="N11" s="23">
        <v>-0.20563304281</v>
      </c>
      <c r="O11" s="23">
        <v>-9.9518531629000012E-2</v>
      </c>
      <c r="P11" s="62"/>
      <c r="Q11" s="21">
        <v>5.6489997623000001E-3</v>
      </c>
      <c r="R11" s="21">
        <v>5.6210715622000001E-2</v>
      </c>
      <c r="S11" s="62"/>
      <c r="T11" s="65">
        <v>4086.8599095</v>
      </c>
      <c r="U11" s="67">
        <v>2.8029999999999999E-2</v>
      </c>
      <c r="V11" s="70"/>
      <c r="W11" s="65">
        <v>2321785.6863000002</v>
      </c>
      <c r="X11" s="65">
        <v>2866493.5509000001</v>
      </c>
      <c r="Y11" s="57">
        <v>0.80997415311505705</v>
      </c>
      <c r="Z11"/>
      <c r="AA11" s="58">
        <v>0.49908912900000002</v>
      </c>
      <c r="AB11" s="23">
        <v>6.8713510188159702E-2</v>
      </c>
      <c r="AC11" s="23" t="s">
        <v>155</v>
      </c>
      <c r="AD11" s="66">
        <v>44172</v>
      </c>
    </row>
    <row r="12" spans="1:30" s="5" customFormat="1" ht="15" customHeight="1" x14ac:dyDescent="0.35">
      <c r="A12" s="18"/>
      <c r="B12" s="20" t="s">
        <v>55</v>
      </c>
      <c r="C12" s="19" t="s">
        <v>227</v>
      </c>
      <c r="D12" s="19" t="s">
        <v>228</v>
      </c>
      <c r="E12" s="19" t="s">
        <v>229</v>
      </c>
      <c r="F12" s="19" t="s">
        <v>230</v>
      </c>
      <c r="G12" s="19" t="s">
        <v>230</v>
      </c>
      <c r="H12" s="21">
        <v>2.7700000000000003E-3</v>
      </c>
      <c r="I12"/>
      <c r="J12" s="22">
        <v>117.01</v>
      </c>
      <c r="K12"/>
      <c r="L12" s="23">
        <v>-0.13870887958</v>
      </c>
      <c r="M12" s="23">
        <v>-0.13985722312000001</v>
      </c>
      <c r="N12" s="23">
        <v>-0.25676404313000001</v>
      </c>
      <c r="O12" s="23">
        <v>-0.20496639944999998</v>
      </c>
      <c r="P12" s="62"/>
      <c r="Q12" s="21">
        <v>7.9036797137000004E-3</v>
      </c>
      <c r="R12" s="21">
        <v>7.9743550679999997E-2</v>
      </c>
      <c r="S12" s="62"/>
      <c r="T12" s="65">
        <v>3532.1968489000001</v>
      </c>
      <c r="U12" s="67">
        <v>2.2509999999999999E-2</v>
      </c>
      <c r="V12"/>
      <c r="W12" s="65">
        <v>1862762.9269000001</v>
      </c>
      <c r="X12" s="65">
        <v>1606621.8592999999</v>
      </c>
      <c r="Y12" s="57">
        <v>1.1594283471977656</v>
      </c>
      <c r="Z12"/>
      <c r="AA12" s="58">
        <v>1.0823299</v>
      </c>
      <c r="AB12" s="23">
        <v>0.11099870780275189</v>
      </c>
      <c r="AC12" s="23" t="s">
        <v>155</v>
      </c>
      <c r="AD12" s="66">
        <v>44165</v>
      </c>
    </row>
    <row r="13" spans="1:30" s="5" customFormat="1" ht="15" customHeight="1" x14ac:dyDescent="0.35">
      <c r="A13" s="18"/>
      <c r="B13" s="20" t="s">
        <v>74</v>
      </c>
      <c r="C13" s="19" t="s">
        <v>269</v>
      </c>
      <c r="D13" s="19" t="s">
        <v>194</v>
      </c>
      <c r="E13" s="19" t="s">
        <v>198</v>
      </c>
      <c r="F13" s="19" t="s">
        <v>270</v>
      </c>
      <c r="G13" s="19" t="s">
        <v>270</v>
      </c>
      <c r="H13" s="21">
        <v>6.0000000000000001E-3</v>
      </c>
      <c r="I13"/>
      <c r="J13" s="22">
        <v>222.5</v>
      </c>
      <c r="K13"/>
      <c r="L13" s="23">
        <v>6.9036462532999998E-2</v>
      </c>
      <c r="M13" s="23">
        <v>6.1080937208000001E-2</v>
      </c>
      <c r="N13" s="23">
        <v>-0.23397085014999999</v>
      </c>
      <c r="O13" s="23">
        <v>-0.20205186060999999</v>
      </c>
      <c r="P13" s="62"/>
      <c r="Q13" s="21">
        <v>2.8745269008000002E-3</v>
      </c>
      <c r="R13" s="21">
        <v>2.7605125178000001E-2</v>
      </c>
      <c r="S13" s="62"/>
      <c r="T13" s="65">
        <v>3703.4791667</v>
      </c>
      <c r="U13" s="67">
        <v>2.598E-2</v>
      </c>
      <c r="V13"/>
      <c r="W13" s="65">
        <v>2225000</v>
      </c>
      <c r="X13" s="65">
        <v>2270452.1264999998</v>
      </c>
      <c r="Y13" s="57">
        <v>0.97998102405706033</v>
      </c>
      <c r="Z13"/>
      <c r="AA13" s="58">
        <v>0.6</v>
      </c>
      <c r="AB13" s="23">
        <v>3.2359550561797748E-2</v>
      </c>
      <c r="AC13" s="23" t="s">
        <v>155</v>
      </c>
      <c r="AD13" s="66">
        <v>44165</v>
      </c>
    </row>
    <row r="14" spans="1:30" s="5" customFormat="1" ht="15" customHeight="1" x14ac:dyDescent="0.35">
      <c r="A14" s="18"/>
      <c r="B14" s="20" t="s">
        <v>148</v>
      </c>
      <c r="C14" s="19" t="s">
        <v>330</v>
      </c>
      <c r="D14" s="19" t="s">
        <v>194</v>
      </c>
      <c r="E14" s="19" t="s">
        <v>198</v>
      </c>
      <c r="F14" s="19" t="s">
        <v>211</v>
      </c>
      <c r="G14" s="19" t="s">
        <v>209</v>
      </c>
      <c r="H14" s="21">
        <v>5.5000000000000005E-3</v>
      </c>
      <c r="I14"/>
      <c r="J14" s="22">
        <v>114.48</v>
      </c>
      <c r="K14"/>
      <c r="L14" s="23">
        <v>3.2034808029000002E-2</v>
      </c>
      <c r="M14" s="23">
        <v>5.7851842283000006E-2</v>
      </c>
      <c r="N14" s="23">
        <v>-0.14188183500999998</v>
      </c>
      <c r="O14" s="23">
        <v>-0.11607376990000001</v>
      </c>
      <c r="P14" s="62"/>
      <c r="Q14" s="21">
        <v>7.7824492351999995E-3</v>
      </c>
      <c r="R14" s="21">
        <v>2.3571824000000002E-2</v>
      </c>
      <c r="S14" s="62"/>
      <c r="T14" s="65">
        <v>4570.9792625</v>
      </c>
      <c r="U14" s="67">
        <v>2.4980000000000002E-2</v>
      </c>
      <c r="V14"/>
      <c r="W14" s="65">
        <v>2084415.5497999999</v>
      </c>
      <c r="X14" s="65">
        <v>2025479.7243999999</v>
      </c>
      <c r="Y14" s="57">
        <v>1.029097218150361</v>
      </c>
      <c r="Z14"/>
      <c r="AA14" s="58">
        <v>0.87</v>
      </c>
      <c r="AB14" s="23">
        <v>9.1194968553459113E-2</v>
      </c>
      <c r="AC14" s="23" t="s">
        <v>160</v>
      </c>
      <c r="AD14" s="66">
        <v>44181</v>
      </c>
    </row>
    <row r="15" spans="1:30" s="5" customFormat="1" ht="15" customHeight="1" x14ac:dyDescent="0.35">
      <c r="A15" s="18"/>
      <c r="B15" s="20" t="s">
        <v>100</v>
      </c>
      <c r="C15" s="19" t="s">
        <v>308</v>
      </c>
      <c r="D15" s="19" t="s">
        <v>194</v>
      </c>
      <c r="E15" s="19" t="s">
        <v>217</v>
      </c>
      <c r="F15" s="19" t="s">
        <v>309</v>
      </c>
      <c r="G15" s="19" t="s">
        <v>310</v>
      </c>
      <c r="H15" s="21">
        <v>0.01</v>
      </c>
      <c r="I15"/>
      <c r="J15" s="22">
        <v>96</v>
      </c>
      <c r="K15"/>
      <c r="L15" s="23">
        <v>2.9014264567999999E-2</v>
      </c>
      <c r="M15" s="23">
        <v>-1.9309753283000001E-2</v>
      </c>
      <c r="N15" s="23">
        <v>-0.17381128085</v>
      </c>
      <c r="O15" s="23">
        <v>-0.14055388044</v>
      </c>
      <c r="P15" s="62"/>
      <c r="Q15" s="21">
        <v>5.6497175140999998E-3</v>
      </c>
      <c r="R15" s="21">
        <v>4.6431501230999997E-2</v>
      </c>
      <c r="S15" s="62"/>
      <c r="T15" s="65">
        <v>3122.3449701999998</v>
      </c>
      <c r="U15" s="67">
        <v>2.3789999999999999E-2</v>
      </c>
      <c r="V15"/>
      <c r="W15" s="65">
        <v>1993663.4879999999</v>
      </c>
      <c r="X15" s="65">
        <v>2326278.7066000002</v>
      </c>
      <c r="Y15" s="57">
        <v>0.85701832817524348</v>
      </c>
      <c r="Z15"/>
      <c r="AA15" s="58">
        <v>0.53</v>
      </c>
      <c r="AB15" s="23">
        <v>6.6250000000000003E-2</v>
      </c>
      <c r="AC15" s="23" t="s">
        <v>162</v>
      </c>
      <c r="AD15" s="66">
        <v>44165</v>
      </c>
    </row>
    <row r="16" spans="1:30" s="5" customFormat="1" ht="15" customHeight="1" x14ac:dyDescent="0.35">
      <c r="A16" s="18"/>
      <c r="B16" s="20" t="s">
        <v>174</v>
      </c>
      <c r="C16" s="19" t="s">
        <v>354</v>
      </c>
      <c r="D16" s="19" t="s">
        <v>194</v>
      </c>
      <c r="E16" s="19" t="s">
        <v>225</v>
      </c>
      <c r="F16" s="19" t="s">
        <v>270</v>
      </c>
      <c r="G16" s="19" t="s">
        <v>355</v>
      </c>
      <c r="H16" s="21">
        <v>6.0000000000000001E-3</v>
      </c>
      <c r="I16"/>
      <c r="J16" s="22">
        <v>102.93</v>
      </c>
      <c r="K16"/>
      <c r="L16" s="23">
        <v>4.8356667575999998E-3</v>
      </c>
      <c r="M16" s="23">
        <v>-3.3970005343000001E-2</v>
      </c>
      <c r="N16" s="23">
        <v>-9.7448511390999998E-2</v>
      </c>
      <c r="O16" s="23">
        <v>-4.5670162043999998E-2</v>
      </c>
      <c r="P16" s="62"/>
      <c r="Q16" s="21">
        <v>5.3408428821E-3</v>
      </c>
      <c r="R16" s="21">
        <v>7.3355537052E-2</v>
      </c>
      <c r="S16" s="62"/>
      <c r="T16" s="65">
        <v>3873.7755063</v>
      </c>
      <c r="U16" s="67">
        <v>2.699E-2</v>
      </c>
      <c r="V16"/>
      <c r="W16" s="65">
        <v>1944711.7634000001</v>
      </c>
      <c r="X16" s="65">
        <v>1879606.0016000001</v>
      </c>
      <c r="Y16" s="57">
        <v>1.034637983569205</v>
      </c>
      <c r="Z16"/>
      <c r="AA16" s="58">
        <v>0.55000000000000004</v>
      </c>
      <c r="AB16" s="23">
        <v>6.4121247449723112E-2</v>
      </c>
      <c r="AC16" s="23" t="s">
        <v>155</v>
      </c>
      <c r="AD16" s="66">
        <v>44165</v>
      </c>
    </row>
    <row r="17" spans="1:30" s="5" customFormat="1" ht="15" customHeight="1" x14ac:dyDescent="0.35">
      <c r="A17" s="18"/>
      <c r="B17" s="20" t="s">
        <v>101</v>
      </c>
      <c r="C17" s="19" t="s">
        <v>311</v>
      </c>
      <c r="D17" s="19" t="s">
        <v>194</v>
      </c>
      <c r="E17" s="19" t="s">
        <v>252</v>
      </c>
      <c r="F17" s="19" t="s">
        <v>211</v>
      </c>
      <c r="G17" s="19" t="s">
        <v>209</v>
      </c>
      <c r="H17" s="21">
        <v>9.0000000000000011E-3</v>
      </c>
      <c r="I17"/>
      <c r="J17" s="22">
        <v>10.23</v>
      </c>
      <c r="K17"/>
      <c r="L17" s="23">
        <v>-2.5724809887000002E-2</v>
      </c>
      <c r="M17" s="23">
        <v>-3.0278268369000001E-2</v>
      </c>
      <c r="N17" s="23">
        <v>-0.16681256784999998</v>
      </c>
      <c r="O17" s="23">
        <v>-8.4466416966000005E-2</v>
      </c>
      <c r="P17" s="62"/>
      <c r="Q17" s="21">
        <v>5.6818181818000003E-3</v>
      </c>
      <c r="R17" s="21">
        <v>7.1595330738999999E-2</v>
      </c>
      <c r="S17" s="62"/>
      <c r="T17" s="65">
        <v>8487.8861861000005</v>
      </c>
      <c r="U17" s="67">
        <v>2.2599999999999999E-2</v>
      </c>
      <c r="V17"/>
      <c r="W17" s="65">
        <v>1866852.0353999999</v>
      </c>
      <c r="X17" s="65">
        <v>1841168.8777000001</v>
      </c>
      <c r="Y17" s="57">
        <v>1.0139493764048866</v>
      </c>
      <c r="Z17"/>
      <c r="AA17" s="58">
        <v>0.06</v>
      </c>
      <c r="AB17" s="23">
        <v>7.0381231671554245E-2</v>
      </c>
      <c r="AC17" s="23" t="s">
        <v>155</v>
      </c>
      <c r="AD17" s="66">
        <v>44165</v>
      </c>
    </row>
    <row r="18" spans="1:30" s="5" customFormat="1" ht="15" customHeight="1" x14ac:dyDescent="0.35">
      <c r="A18" s="18"/>
      <c r="B18" s="20" t="s">
        <v>146</v>
      </c>
      <c r="C18" s="19" t="s">
        <v>300</v>
      </c>
      <c r="D18" s="19" t="s">
        <v>194</v>
      </c>
      <c r="E18" s="19" t="s">
        <v>225</v>
      </c>
      <c r="F18" s="19" t="s">
        <v>211</v>
      </c>
      <c r="G18" s="19" t="s">
        <v>215</v>
      </c>
      <c r="H18" s="21">
        <v>1.2500000000000001E-2</v>
      </c>
      <c r="I18"/>
      <c r="J18" s="22">
        <v>89.4</v>
      </c>
      <c r="K18"/>
      <c r="L18" s="23">
        <v>-7.7777777732999996E-4</v>
      </c>
      <c r="M18" s="23">
        <v>-4.2309217442000006E-3</v>
      </c>
      <c r="N18" s="23">
        <v>-5.3377866132999996E-2</v>
      </c>
      <c r="O18" s="23">
        <v>3.7211626372999997E-2</v>
      </c>
      <c r="P18" s="62"/>
      <c r="Q18" s="21">
        <v>5.8888888889000006E-3</v>
      </c>
      <c r="R18" s="21">
        <v>5.8911066429999999E-2</v>
      </c>
      <c r="S18" s="62"/>
      <c r="T18" s="65">
        <v>4384.6143208000003</v>
      </c>
      <c r="U18" s="67">
        <v>2.2080000000000002E-2</v>
      </c>
      <c r="V18"/>
      <c r="W18" s="65">
        <v>1838329.7862</v>
      </c>
      <c r="X18" s="65">
        <v>1714436.7264</v>
      </c>
      <c r="Y18" s="57">
        <v>1.0722645857337367</v>
      </c>
      <c r="Z18"/>
      <c r="AA18" s="58">
        <v>0.53</v>
      </c>
      <c r="AB18" s="23">
        <v>7.1140939597315433E-2</v>
      </c>
      <c r="AC18" s="23" t="s">
        <v>155</v>
      </c>
      <c r="AD18" s="66">
        <v>44172</v>
      </c>
    </row>
    <row r="19" spans="1:30" s="5" customFormat="1" ht="15" customHeight="1" x14ac:dyDescent="0.35">
      <c r="A19" s="18"/>
      <c r="B19" s="20" t="s">
        <v>53</v>
      </c>
      <c r="C19" s="19" t="s">
        <v>220</v>
      </c>
      <c r="D19" s="19" t="s">
        <v>194</v>
      </c>
      <c r="E19" s="19" t="s">
        <v>214</v>
      </c>
      <c r="F19" s="19" t="s">
        <v>221</v>
      </c>
      <c r="G19" s="19" t="s">
        <v>221</v>
      </c>
      <c r="H19" s="21">
        <v>0.01</v>
      </c>
      <c r="I19"/>
      <c r="J19" s="22">
        <v>149.80000000000001</v>
      </c>
      <c r="K19"/>
      <c r="L19" s="23">
        <v>1.0825832358999999E-3</v>
      </c>
      <c r="M19" s="23">
        <v>-4.7037672547999999E-3</v>
      </c>
      <c r="N19" s="23">
        <v>-0.20084211162999999</v>
      </c>
      <c r="O19" s="23">
        <v>-0.13670542911</v>
      </c>
      <c r="P19" s="62"/>
      <c r="Q19" s="21">
        <v>4.3249717213000001E-3</v>
      </c>
      <c r="R19" s="21">
        <v>4.4574172076999999E-2</v>
      </c>
      <c r="S19" s="62"/>
      <c r="T19" s="65">
        <v>3017.3390110999999</v>
      </c>
      <c r="U19" s="67">
        <v>2.2460000000000001E-2</v>
      </c>
      <c r="V19"/>
      <c r="W19" s="65">
        <v>1619661.7178</v>
      </c>
      <c r="X19" s="65">
        <v>1798289.2386</v>
      </c>
      <c r="Y19" s="57">
        <v>0.90066808110409158</v>
      </c>
      <c r="Z19"/>
      <c r="AA19" s="58">
        <v>0.65</v>
      </c>
      <c r="AB19" s="23">
        <v>5.2069425901201602E-2</v>
      </c>
      <c r="AC19" s="23" t="s">
        <v>155</v>
      </c>
      <c r="AD19" s="66">
        <v>44165</v>
      </c>
    </row>
    <row r="20" spans="1:30" s="5" customFormat="1" ht="15" customHeight="1" x14ac:dyDescent="0.35">
      <c r="A20" s="18"/>
      <c r="B20" s="20" t="s">
        <v>182</v>
      </c>
      <c r="C20" s="19" t="s">
        <v>353</v>
      </c>
      <c r="D20" s="19" t="s">
        <v>194</v>
      </c>
      <c r="E20" s="19" t="s">
        <v>217</v>
      </c>
      <c r="F20" s="19" t="s">
        <v>221</v>
      </c>
      <c r="G20" s="19" t="s">
        <v>221</v>
      </c>
      <c r="H20" s="21">
        <v>9.0000000000000011E-3</v>
      </c>
      <c r="I20"/>
      <c r="J20" s="22">
        <v>125.48</v>
      </c>
      <c r="K20"/>
      <c r="L20" s="23">
        <v>-1.3677094797E-2</v>
      </c>
      <c r="M20" s="23">
        <v>-2.8926329098000001E-2</v>
      </c>
      <c r="N20" s="23">
        <v>3.2684950604E-2</v>
      </c>
      <c r="O20" s="23">
        <v>1.6966878192999999E-2</v>
      </c>
      <c r="P20" s="62"/>
      <c r="Q20" s="21">
        <v>5.3166536357000006E-3</v>
      </c>
      <c r="R20" s="21">
        <v>6.0441176471000002E-2</v>
      </c>
      <c r="S20" s="62"/>
      <c r="T20" s="65">
        <v>6701.1157556999997</v>
      </c>
      <c r="U20" s="67">
        <v>2.7859999999999999E-2</v>
      </c>
      <c r="V20"/>
      <c r="W20" s="65">
        <v>2309642.3498</v>
      </c>
      <c r="X20" s="65">
        <v>2174687.7381000002</v>
      </c>
      <c r="Y20" s="57">
        <v>1.0620570067764801</v>
      </c>
      <c r="Z20"/>
      <c r="AA20" s="58">
        <v>0.68</v>
      </c>
      <c r="AB20" s="23">
        <v>6.5030283710551487E-2</v>
      </c>
      <c r="AC20" s="23" t="s">
        <v>155</v>
      </c>
      <c r="AD20" s="66">
        <v>44165</v>
      </c>
    </row>
    <row r="21" spans="1:30" s="5" customFormat="1" ht="15" customHeight="1" x14ac:dyDescent="0.35">
      <c r="A21" s="18"/>
      <c r="B21" s="20" t="s">
        <v>149</v>
      </c>
      <c r="C21" s="19" t="s">
        <v>331</v>
      </c>
      <c r="D21" s="19" t="s">
        <v>194</v>
      </c>
      <c r="E21" s="19" t="s">
        <v>198</v>
      </c>
      <c r="F21" s="19" t="s">
        <v>210</v>
      </c>
      <c r="G21" s="19" t="s">
        <v>207</v>
      </c>
      <c r="H21" s="21">
        <v>1.3500000000000002E-2</v>
      </c>
      <c r="I21"/>
      <c r="J21" s="22">
        <v>114.99</v>
      </c>
      <c r="K21"/>
      <c r="L21" s="23">
        <v>1.5691624836E-2</v>
      </c>
      <c r="M21" s="23">
        <v>1.5050942964000001E-2</v>
      </c>
      <c r="N21" s="23">
        <v>-0.14552356472</v>
      </c>
      <c r="O21" s="23">
        <v>-8.1766476867000004E-2</v>
      </c>
      <c r="P21" s="62"/>
      <c r="Q21" s="21">
        <v>3.9591764912999998E-3</v>
      </c>
      <c r="R21" s="21">
        <v>3.3653846154000001E-2</v>
      </c>
      <c r="S21" s="62"/>
      <c r="T21" s="65">
        <v>3326.8588974999998</v>
      </c>
      <c r="U21" s="67">
        <v>1.9570000000000001E-2</v>
      </c>
      <c r="V21"/>
      <c r="W21" s="65">
        <v>1641021.7150999999</v>
      </c>
      <c r="X21" s="65">
        <v>1660330.2342999999</v>
      </c>
      <c r="Y21" s="57">
        <v>0.98837067542280799</v>
      </c>
      <c r="Z21"/>
      <c r="AA21" s="58">
        <v>0.45</v>
      </c>
      <c r="AB21" s="23">
        <v>4.6960605270023485E-2</v>
      </c>
      <c r="AC21" s="23" t="s">
        <v>155</v>
      </c>
      <c r="AD21" s="66">
        <v>44165</v>
      </c>
    </row>
    <row r="22" spans="1:30" s="5" customFormat="1" ht="15" customHeight="1" x14ac:dyDescent="0.35">
      <c r="A22" s="18"/>
      <c r="B22" s="20" t="s">
        <v>377</v>
      </c>
      <c r="C22" s="19" t="s">
        <v>407</v>
      </c>
      <c r="D22" s="19" t="s">
        <v>194</v>
      </c>
      <c r="E22" s="19" t="s">
        <v>288</v>
      </c>
      <c r="F22" s="19" t="s">
        <v>276</v>
      </c>
      <c r="G22" s="19" t="s">
        <v>408</v>
      </c>
      <c r="H22" s="21">
        <v>0.01</v>
      </c>
      <c r="I22"/>
      <c r="J22" s="22">
        <v>115.45</v>
      </c>
      <c r="K22"/>
      <c r="L22" s="23">
        <v>-3.0343574977E-2</v>
      </c>
      <c r="M22" s="23">
        <v>-6.8259924099999994E-2</v>
      </c>
      <c r="N22" s="23">
        <v>-0.18222125771999997</v>
      </c>
      <c r="O22" s="23">
        <v>4.9514309987000002E-2</v>
      </c>
      <c r="P22" s="62"/>
      <c r="Q22" s="21">
        <v>4.5982777360000001E-3</v>
      </c>
      <c r="R22" s="21">
        <v>5.2278887629000001E-2</v>
      </c>
      <c r="S22" s="62"/>
      <c r="T22" s="65">
        <v>1988.5451492</v>
      </c>
      <c r="U22" s="67">
        <v>2.053E-2</v>
      </c>
      <c r="V22"/>
      <c r="W22" s="65">
        <v>1706210.2664000001</v>
      </c>
      <c r="X22" s="65">
        <v>1457824.3853</v>
      </c>
      <c r="Y22" s="57">
        <v>1.1703812088785206</v>
      </c>
      <c r="Z22"/>
      <c r="AA22" s="58">
        <v>0.55000000000000004</v>
      </c>
      <c r="AB22" s="23">
        <v>5.7167605023819838E-2</v>
      </c>
      <c r="AC22" s="23" t="s">
        <v>157</v>
      </c>
      <c r="AD22" s="66">
        <v>44165</v>
      </c>
    </row>
    <row r="23" spans="1:30" s="5" customFormat="1" ht="15" customHeight="1" x14ac:dyDescent="0.35">
      <c r="A23" s="18"/>
      <c r="B23" s="20" t="s">
        <v>196</v>
      </c>
      <c r="C23" s="19" t="s">
        <v>197</v>
      </c>
      <c r="D23" s="19" t="s">
        <v>194</v>
      </c>
      <c r="E23" s="19" t="s">
        <v>198</v>
      </c>
      <c r="F23" s="19" t="s">
        <v>199</v>
      </c>
      <c r="G23" s="19" t="s">
        <v>200</v>
      </c>
      <c r="H23" s="21" t="s">
        <v>201</v>
      </c>
      <c r="I23"/>
      <c r="J23" s="22">
        <v>94</v>
      </c>
      <c r="K23"/>
      <c r="L23" s="23">
        <v>1.1336114769E-2</v>
      </c>
      <c r="M23" s="23">
        <v>2.6974369075000001E-2</v>
      </c>
      <c r="N23" s="23">
        <v>-0.22261338935000002</v>
      </c>
      <c r="O23" s="23">
        <v>-0.15647980439</v>
      </c>
      <c r="P23" s="62"/>
      <c r="Q23" s="21">
        <v>5.0310426032999997E-3</v>
      </c>
      <c r="R23" s="21">
        <v>3.7943171088000001E-2</v>
      </c>
      <c r="S23" s="62"/>
      <c r="T23" s="65">
        <v>3355.1069329000002</v>
      </c>
      <c r="U23" s="67">
        <v>1.7899999999999999E-2</v>
      </c>
      <c r="V23"/>
      <c r="W23" s="65">
        <v>1483377.622</v>
      </c>
      <c r="X23" s="65">
        <v>1561216.9839999999</v>
      </c>
      <c r="Y23" s="57">
        <v>0.95014186830035152</v>
      </c>
      <c r="Z23"/>
      <c r="AA23" s="58">
        <v>0.47</v>
      </c>
      <c r="AB23" s="23">
        <v>0.06</v>
      </c>
      <c r="AC23" s="23" t="s">
        <v>155</v>
      </c>
      <c r="AD23" s="66">
        <v>44165</v>
      </c>
    </row>
    <row r="24" spans="1:30" s="5" customFormat="1" ht="15" customHeight="1" x14ac:dyDescent="0.35">
      <c r="A24" s="18"/>
      <c r="B24" s="20" t="s">
        <v>195</v>
      </c>
      <c r="C24" s="19" t="s">
        <v>410</v>
      </c>
      <c r="D24" s="19" t="s">
        <v>194</v>
      </c>
      <c r="E24" s="19" t="s">
        <v>288</v>
      </c>
      <c r="F24" s="19" t="s">
        <v>211</v>
      </c>
      <c r="G24" s="19" t="s">
        <v>215</v>
      </c>
      <c r="H24" s="21">
        <v>8.9999999999999993E-3</v>
      </c>
      <c r="I24"/>
      <c r="J24" s="22">
        <v>107.99</v>
      </c>
      <c r="K24"/>
      <c r="L24" s="23">
        <v>-3.0314787204999999E-2</v>
      </c>
      <c r="M24" s="23">
        <v>4.6241974704000002E-2</v>
      </c>
      <c r="N24" s="23">
        <v>3.4847926543E-2</v>
      </c>
      <c r="O24" s="23">
        <v>0.12168831197999999</v>
      </c>
      <c r="P24" s="62"/>
      <c r="Q24" s="21">
        <v>5.3571428571E-3</v>
      </c>
      <c r="R24" s="21">
        <v>5.8140787925999998E-2</v>
      </c>
      <c r="S24" s="62"/>
      <c r="T24" s="65">
        <v>6642.9807460000002</v>
      </c>
      <c r="U24" s="67">
        <v>1.6799999999999999E-2</v>
      </c>
      <c r="V24"/>
      <c r="W24" s="65">
        <v>1402196.263</v>
      </c>
      <c r="X24" s="65">
        <v>1311327.8472</v>
      </c>
      <c r="Y24" s="57">
        <v>1.0692949638749958</v>
      </c>
      <c r="Z24"/>
      <c r="AA24" s="58">
        <v>0.6</v>
      </c>
      <c r="AB24" s="23">
        <v>6.667284007778497E-2</v>
      </c>
      <c r="AC24" s="23" t="s">
        <v>156</v>
      </c>
      <c r="AD24" s="66">
        <v>44169</v>
      </c>
    </row>
    <row r="25" spans="1:30" s="5" customFormat="1" ht="15" customHeight="1" x14ac:dyDescent="0.35">
      <c r="A25" s="18"/>
      <c r="B25" s="20" t="s">
        <v>378</v>
      </c>
      <c r="C25" s="19" t="s">
        <v>398</v>
      </c>
      <c r="D25" s="19" t="s">
        <v>194</v>
      </c>
      <c r="E25" s="19" t="s">
        <v>214</v>
      </c>
      <c r="F25" s="19" t="s">
        <v>230</v>
      </c>
      <c r="G25" s="19" t="s">
        <v>230</v>
      </c>
      <c r="H25" s="21">
        <v>5.0000000000000001E-3</v>
      </c>
      <c r="I25"/>
      <c r="J25" s="22">
        <v>109.21</v>
      </c>
      <c r="K25"/>
      <c r="L25" s="23">
        <v>-6.6285185151999992E-2</v>
      </c>
      <c r="M25" s="23">
        <v>-3.5988790631000002E-2</v>
      </c>
      <c r="N25" s="23">
        <v>2.8605138668000001E-3</v>
      </c>
      <c r="O25" s="23">
        <v>7.8648998043999996E-2</v>
      </c>
      <c r="P25" s="62"/>
      <c r="Q25" s="21">
        <v>5.8450998725000005E-3</v>
      </c>
      <c r="R25" s="21">
        <v>7.5469394134999992E-2</v>
      </c>
      <c r="S25" s="62"/>
      <c r="T25" s="65">
        <v>2283.5805587</v>
      </c>
      <c r="U25" s="67">
        <v>1.5600000000000001E-2</v>
      </c>
      <c r="V25"/>
      <c r="W25" s="65">
        <v>1310520</v>
      </c>
      <c r="X25" s="65">
        <v>1174224.9299000001</v>
      </c>
      <c r="Y25" s="57">
        <v>1.1160723696367161</v>
      </c>
      <c r="Z25"/>
      <c r="AA25" s="58">
        <v>0.68767599999999995</v>
      </c>
      <c r="AB25" s="23">
        <v>7.5561871623477717E-2</v>
      </c>
      <c r="AC25" s="23" t="s">
        <v>156</v>
      </c>
      <c r="AD25" s="66">
        <v>44165</v>
      </c>
    </row>
    <row r="26" spans="1:30" s="5" customFormat="1" ht="15" customHeight="1" x14ac:dyDescent="0.35">
      <c r="A26" s="18"/>
      <c r="B26" s="20" t="s">
        <v>187</v>
      </c>
      <c r="C26" s="19" t="s">
        <v>358</v>
      </c>
      <c r="D26" s="19" t="s">
        <v>194</v>
      </c>
      <c r="E26" s="19" t="s">
        <v>288</v>
      </c>
      <c r="F26" s="19" t="s">
        <v>211</v>
      </c>
      <c r="G26" s="19" t="s">
        <v>236</v>
      </c>
      <c r="H26" s="21">
        <v>1.3000000000000001E-2</v>
      </c>
      <c r="I26"/>
      <c r="J26" s="22">
        <v>115.68</v>
      </c>
      <c r="K26"/>
      <c r="L26" s="23">
        <v>-1.870908844E-2</v>
      </c>
      <c r="M26" s="23">
        <v>-4.6729549945000004E-2</v>
      </c>
      <c r="N26" s="23">
        <v>-6.2021480347000002E-2</v>
      </c>
      <c r="O26" s="23">
        <v>-1.3467298152E-2</v>
      </c>
      <c r="P26" s="62"/>
      <c r="Q26" s="21">
        <v>3.0443974629999998E-3</v>
      </c>
      <c r="R26" s="21">
        <v>5.5817352101999999E-2</v>
      </c>
      <c r="S26" s="62"/>
      <c r="T26" s="65">
        <v>3449.1629892000001</v>
      </c>
      <c r="U26" s="67">
        <v>1.6299999999999999E-2</v>
      </c>
      <c r="V26"/>
      <c r="W26" s="65">
        <v>1362152.4754000001</v>
      </c>
      <c r="X26" s="65">
        <v>1299388.8103</v>
      </c>
      <c r="Y26" s="57">
        <v>1.048302451585303</v>
      </c>
      <c r="Z26"/>
      <c r="AA26" s="58">
        <v>0.36</v>
      </c>
      <c r="AB26" s="23">
        <v>3.7344398340248962E-2</v>
      </c>
      <c r="AC26" s="23" t="s">
        <v>157</v>
      </c>
      <c r="AD26" s="66">
        <v>44165</v>
      </c>
    </row>
    <row r="27" spans="1:30" s="5" customFormat="1" ht="15" customHeight="1" x14ac:dyDescent="0.35">
      <c r="A27" s="18"/>
      <c r="B27" s="20" t="s">
        <v>169</v>
      </c>
      <c r="C27" s="19" t="s">
        <v>336</v>
      </c>
      <c r="D27" s="19" t="s">
        <v>194</v>
      </c>
      <c r="E27" s="19" t="s">
        <v>252</v>
      </c>
      <c r="F27" s="19" t="s">
        <v>211</v>
      </c>
      <c r="G27" s="19" t="s">
        <v>337</v>
      </c>
      <c r="H27" s="21">
        <v>0.01</v>
      </c>
      <c r="I27"/>
      <c r="J27" s="22">
        <v>131.59</v>
      </c>
      <c r="K27"/>
      <c r="L27" s="23">
        <v>7.4339277457000003E-2</v>
      </c>
      <c r="M27" s="23">
        <v>0.22465792227</v>
      </c>
      <c r="N27" s="23">
        <v>0.26193375561999999</v>
      </c>
      <c r="O27" s="23">
        <v>0.38921306534000005</v>
      </c>
      <c r="P27" s="62"/>
      <c r="Q27" s="21">
        <v>1.1143615758E-2</v>
      </c>
      <c r="R27" s="21">
        <v>8.9559684161999997E-2</v>
      </c>
      <c r="S27" s="62"/>
      <c r="T27" s="65">
        <v>7838.8820459999997</v>
      </c>
      <c r="U27" s="67">
        <v>2.5230000000000002E-2</v>
      </c>
      <c r="V27"/>
      <c r="W27" s="65">
        <v>1513285</v>
      </c>
      <c r="X27" s="65">
        <v>1163237.9092000001</v>
      </c>
      <c r="Y27" s="57">
        <v>1.3009247618492246</v>
      </c>
      <c r="Z27"/>
      <c r="AA27" s="58">
        <v>1.379691067</v>
      </c>
      <c r="AB27" s="23">
        <v>0.12581725666084051</v>
      </c>
      <c r="AC27" s="23" t="s">
        <v>157</v>
      </c>
      <c r="AD27" s="66">
        <v>44174</v>
      </c>
    </row>
    <row r="28" spans="1:30" s="5" customFormat="1" ht="15" customHeight="1" x14ac:dyDescent="0.35">
      <c r="A28" s="18"/>
      <c r="B28" s="20" t="s">
        <v>189</v>
      </c>
      <c r="C28" s="19" t="s">
        <v>361</v>
      </c>
      <c r="D28" s="19" t="s">
        <v>194</v>
      </c>
      <c r="E28" s="19" t="s">
        <v>288</v>
      </c>
      <c r="F28" s="19" t="s">
        <v>210</v>
      </c>
      <c r="G28" s="19" t="s">
        <v>207</v>
      </c>
      <c r="H28" s="21">
        <v>9.4999999999999998E-3</v>
      </c>
      <c r="I28"/>
      <c r="J28" s="22">
        <v>126</v>
      </c>
      <c r="K28"/>
      <c r="L28" s="23">
        <v>1.2982173095000001E-2</v>
      </c>
      <c r="M28" s="23">
        <v>-7.4748999904999999E-3</v>
      </c>
      <c r="N28" s="23">
        <v>-3.9678806125999999E-2</v>
      </c>
      <c r="O28" s="23">
        <v>7.3739357830999996E-2</v>
      </c>
      <c r="P28" s="62"/>
      <c r="Q28" s="21">
        <v>4.8003840307000003E-3</v>
      </c>
      <c r="R28" s="21">
        <v>5.1166234727999998E-2</v>
      </c>
      <c r="S28" s="62"/>
      <c r="T28" s="65">
        <v>6103.8986794000002</v>
      </c>
      <c r="U28" s="67">
        <v>1.5449999999999998E-2</v>
      </c>
      <c r="V28"/>
      <c r="W28" s="65">
        <v>1355867.73</v>
      </c>
      <c r="X28" s="65">
        <v>1213008.3591</v>
      </c>
      <c r="Y28" s="57">
        <v>1.1177727835329969</v>
      </c>
      <c r="Z28"/>
      <c r="AA28" s="58">
        <v>0.6</v>
      </c>
      <c r="AB28" s="23">
        <v>5.7142857142857134E-2</v>
      </c>
      <c r="AC28" s="23" t="s">
        <v>155</v>
      </c>
      <c r="AD28" s="66">
        <v>44165</v>
      </c>
    </row>
    <row r="29" spans="1:30" s="5" customFormat="1" ht="15" customHeight="1" x14ac:dyDescent="0.35">
      <c r="A29" s="18"/>
      <c r="B29" s="20" t="s">
        <v>186</v>
      </c>
      <c r="C29" s="19" t="s">
        <v>357</v>
      </c>
      <c r="D29" s="19" t="s">
        <v>194</v>
      </c>
      <c r="E29" s="19" t="s">
        <v>302</v>
      </c>
      <c r="F29" s="19" t="s">
        <v>223</v>
      </c>
      <c r="G29" s="19" t="s">
        <v>223</v>
      </c>
      <c r="H29" s="21">
        <v>4.5000000000000005E-3</v>
      </c>
      <c r="I29"/>
      <c r="J29" s="22">
        <v>113.15</v>
      </c>
      <c r="K29"/>
      <c r="L29" s="23">
        <v>-4.1045014804999995E-2</v>
      </c>
      <c r="M29" s="23">
        <v>-3.7267027962000002E-2</v>
      </c>
      <c r="N29" s="23">
        <v>-0.27119972818999999</v>
      </c>
      <c r="O29" s="23">
        <v>-0.1787755305</v>
      </c>
      <c r="P29" s="62"/>
      <c r="Q29" s="21">
        <v>7.9872204472999989E-3</v>
      </c>
      <c r="R29" s="21">
        <v>7.2743032403999999E-2</v>
      </c>
      <c r="S29" s="62"/>
      <c r="T29" s="65">
        <v>1937.4004253999999</v>
      </c>
      <c r="U29" s="67">
        <v>1.9039999999999998E-2</v>
      </c>
      <c r="V29"/>
      <c r="W29" s="65">
        <v>1210018.2927000001</v>
      </c>
      <c r="X29" s="65">
        <v>1235691.7401000001</v>
      </c>
      <c r="Y29" s="57">
        <v>0.97922342072309854</v>
      </c>
      <c r="Z29"/>
      <c r="AA29" s="58">
        <v>0.95</v>
      </c>
      <c r="AB29" s="23">
        <v>0.10075121520106052</v>
      </c>
      <c r="AC29" s="23" t="s">
        <v>162</v>
      </c>
      <c r="AD29" s="66">
        <v>44165</v>
      </c>
    </row>
    <row r="30" spans="1:30" s="5" customFormat="1" ht="15" customHeight="1" x14ac:dyDescent="0.35">
      <c r="A30" s="18"/>
      <c r="B30" s="20" t="s">
        <v>105</v>
      </c>
      <c r="C30" s="19" t="s">
        <v>317</v>
      </c>
      <c r="D30" s="19" t="s">
        <v>194</v>
      </c>
      <c r="E30" s="19" t="s">
        <v>252</v>
      </c>
      <c r="F30" s="19" t="s">
        <v>221</v>
      </c>
      <c r="G30" s="19" t="s">
        <v>221</v>
      </c>
      <c r="H30" s="21">
        <v>8.0000000000000002E-3</v>
      </c>
      <c r="I30"/>
      <c r="J30" s="22">
        <v>98.95</v>
      </c>
      <c r="K30"/>
      <c r="L30" s="23">
        <v>-1.6384414648000002E-3</v>
      </c>
      <c r="M30" s="23">
        <v>-2.768561911E-2</v>
      </c>
      <c r="N30" s="23">
        <v>-0.19631328059</v>
      </c>
      <c r="O30" s="23">
        <v>-0.15603227018999999</v>
      </c>
      <c r="P30" s="62"/>
      <c r="Q30" s="21">
        <v>5.2193114523999993E-3</v>
      </c>
      <c r="R30" s="21">
        <v>5.2285485164000001E-2</v>
      </c>
      <c r="S30" s="62"/>
      <c r="T30" s="65">
        <v>2467.1034264999998</v>
      </c>
      <c r="U30" s="67">
        <v>1.4750000000000001E-2</v>
      </c>
      <c r="V30"/>
      <c r="W30" s="65">
        <v>1224253.9275</v>
      </c>
      <c r="X30" s="65">
        <v>1312541.3289000001</v>
      </c>
      <c r="Y30" s="57">
        <v>0.93273552652700775</v>
      </c>
      <c r="Z30"/>
      <c r="AA30" s="58">
        <v>0.52</v>
      </c>
      <c r="AB30" s="23">
        <v>6.3062152602324409E-2</v>
      </c>
      <c r="AC30" s="23" t="s">
        <v>155</v>
      </c>
      <c r="AD30" s="66">
        <v>44165</v>
      </c>
    </row>
    <row r="31" spans="1:30" s="5" customFormat="1" ht="15" customHeight="1" x14ac:dyDescent="0.35">
      <c r="A31" s="18"/>
      <c r="B31" s="20" t="s">
        <v>179</v>
      </c>
      <c r="C31" s="19" t="s">
        <v>347</v>
      </c>
      <c r="D31" s="19" t="s">
        <v>194</v>
      </c>
      <c r="E31" s="19" t="s">
        <v>252</v>
      </c>
      <c r="F31" s="19" t="s">
        <v>218</v>
      </c>
      <c r="G31" s="19" t="s">
        <v>219</v>
      </c>
      <c r="H31" s="21">
        <v>1.6E-2</v>
      </c>
      <c r="I31"/>
      <c r="J31" s="22">
        <v>112.46</v>
      </c>
      <c r="K31"/>
      <c r="L31" s="23">
        <v>3.1417946448999999E-2</v>
      </c>
      <c r="M31" s="23">
        <v>4.1120716684999996E-2</v>
      </c>
      <c r="N31" s="23">
        <v>2.0989584148999998E-2</v>
      </c>
      <c r="O31" s="23">
        <v>4.9781047476999997E-2</v>
      </c>
      <c r="P31" s="62"/>
      <c r="Q31" s="21">
        <v>9.4502498863999994E-3</v>
      </c>
      <c r="R31" s="21">
        <v>7.0802603037000006E-2</v>
      </c>
      <c r="S31" s="62"/>
      <c r="T31" s="65">
        <v>1294.4177344</v>
      </c>
      <c r="U31" s="67">
        <v>1.4539999999999999E-2</v>
      </c>
      <c r="V31"/>
      <c r="W31" s="65">
        <v>1202292.2038</v>
      </c>
      <c r="X31" s="65">
        <v>1123481.8973999999</v>
      </c>
      <c r="Y31" s="57">
        <v>1.0701482654792975</v>
      </c>
      <c r="Z31"/>
      <c r="AA31" s="58">
        <v>1.04</v>
      </c>
      <c r="AB31" s="23">
        <v>0.11097279032544906</v>
      </c>
      <c r="AC31" s="23" t="s">
        <v>161</v>
      </c>
      <c r="AD31" s="66">
        <v>44165</v>
      </c>
    </row>
    <row r="32" spans="1:30" s="5" customFormat="1" ht="15" customHeight="1" x14ac:dyDescent="0.35">
      <c r="A32" s="18"/>
      <c r="B32" s="20" t="s">
        <v>104</v>
      </c>
      <c r="C32" s="19" t="s">
        <v>315</v>
      </c>
      <c r="D32" s="19" t="s">
        <v>194</v>
      </c>
      <c r="E32" s="19" t="s">
        <v>252</v>
      </c>
      <c r="F32" s="19" t="s">
        <v>316</v>
      </c>
      <c r="G32" s="19" t="s">
        <v>316</v>
      </c>
      <c r="H32" s="21">
        <v>0.01</v>
      </c>
      <c r="I32"/>
      <c r="J32" s="22">
        <v>111.05</v>
      </c>
      <c r="K32"/>
      <c r="L32" s="23">
        <v>3.8453641226E-2</v>
      </c>
      <c r="M32" s="23">
        <v>9.2916110093999998E-2</v>
      </c>
      <c r="N32" s="23">
        <v>-0.11888911125</v>
      </c>
      <c r="O32" s="23">
        <v>-2.9209822867000003E-2</v>
      </c>
      <c r="P32" s="62"/>
      <c r="Q32" s="21">
        <v>7.3345093306E-3</v>
      </c>
      <c r="R32" s="21">
        <v>6.6877263271999998E-2</v>
      </c>
      <c r="S32" s="62"/>
      <c r="T32" s="65">
        <v>3408.2239077999998</v>
      </c>
      <c r="U32" s="67">
        <v>1.3269999999999999E-2</v>
      </c>
      <c r="V32"/>
      <c r="W32" s="65">
        <v>1110500</v>
      </c>
      <c r="X32" s="65">
        <v>1027555.1836</v>
      </c>
      <c r="Y32" s="57">
        <v>1.0807205469096133</v>
      </c>
      <c r="Z32"/>
      <c r="AA32" s="58">
        <v>0.79</v>
      </c>
      <c r="AB32" s="23">
        <v>8.5366951823502929E-2</v>
      </c>
      <c r="AC32" s="23" t="s">
        <v>156</v>
      </c>
      <c r="AD32" s="66">
        <v>44165</v>
      </c>
    </row>
    <row r="33" spans="1:30" s="5" customFormat="1" ht="15" customHeight="1" x14ac:dyDescent="0.35">
      <c r="A33" s="18"/>
      <c r="B33" s="20" t="s">
        <v>387</v>
      </c>
      <c r="C33" s="19" t="s">
        <v>391</v>
      </c>
      <c r="D33" s="19" t="s">
        <v>194</v>
      </c>
      <c r="E33" s="19" t="s">
        <v>214</v>
      </c>
      <c r="F33" s="19" t="s">
        <v>211</v>
      </c>
      <c r="G33" s="19" t="s">
        <v>392</v>
      </c>
      <c r="H33" s="21">
        <v>0.01</v>
      </c>
      <c r="I33"/>
      <c r="J33" s="22">
        <v>96.78</v>
      </c>
      <c r="K33"/>
      <c r="L33" s="23">
        <v>-8.9706634253000003E-3</v>
      </c>
      <c r="M33" s="23">
        <v>-1.8040614796000002E-2</v>
      </c>
      <c r="N33" s="23" t="s">
        <v>412</v>
      </c>
      <c r="O33" s="23" t="s">
        <v>412</v>
      </c>
      <c r="P33" s="62"/>
      <c r="Q33" s="21">
        <v>4.7895648629000002E-3</v>
      </c>
      <c r="R33" s="21" t="s">
        <v>412</v>
      </c>
      <c r="S33" s="62"/>
      <c r="T33" s="65">
        <v>2502.1248139999998</v>
      </c>
      <c r="U33" s="67" t="s">
        <v>412</v>
      </c>
      <c r="V33"/>
      <c r="W33" s="65">
        <v>940701.6</v>
      </c>
      <c r="X33" s="65">
        <v>938879.74213999999</v>
      </c>
      <c r="Y33" s="57">
        <v>1.0019404592284071</v>
      </c>
      <c r="Z33"/>
      <c r="AA33" s="58">
        <v>0.47</v>
      </c>
      <c r="AB33" s="23">
        <v>5.8276503409795406E-2</v>
      </c>
      <c r="AC33" s="23" t="s">
        <v>157</v>
      </c>
      <c r="AD33" s="66">
        <v>44165</v>
      </c>
    </row>
    <row r="34" spans="1:30" s="5" customFormat="1" ht="15" customHeight="1" x14ac:dyDescent="0.35">
      <c r="A34" s="18"/>
      <c r="B34" s="20" t="s">
        <v>81</v>
      </c>
      <c r="C34" s="19" t="s">
        <v>280</v>
      </c>
      <c r="D34" s="19" t="s">
        <v>228</v>
      </c>
      <c r="E34" s="19" t="s">
        <v>198</v>
      </c>
      <c r="F34" s="19" t="s">
        <v>223</v>
      </c>
      <c r="G34" s="19" t="s">
        <v>223</v>
      </c>
      <c r="H34" s="21">
        <v>8.9999999999999998E-4</v>
      </c>
      <c r="I34"/>
      <c r="J34" s="22">
        <v>74.739999999999995</v>
      </c>
      <c r="K34"/>
      <c r="L34" s="23">
        <v>-8.2542014433999999E-3</v>
      </c>
      <c r="M34" s="23">
        <v>-8.5417875081000003E-2</v>
      </c>
      <c r="N34" s="23">
        <v>-0.29549712935</v>
      </c>
      <c r="O34" s="23">
        <v>-0.23752906698000001</v>
      </c>
      <c r="P34" s="62"/>
      <c r="Q34" s="21">
        <v>4.6235138705000003E-3</v>
      </c>
      <c r="R34" s="21">
        <v>3.2026014977999999E-2</v>
      </c>
      <c r="S34" s="62"/>
      <c r="T34" s="65">
        <v>225.97665032</v>
      </c>
      <c r="U34" s="67">
        <v>1.099E-2</v>
      </c>
      <c r="V34"/>
      <c r="W34" s="65">
        <v>912114.47842000006</v>
      </c>
      <c r="X34" s="65">
        <v>1073575.3415000001</v>
      </c>
      <c r="Y34" s="57">
        <v>0.84960453464364516</v>
      </c>
      <c r="Z34"/>
      <c r="AA34" s="58">
        <v>0.35</v>
      </c>
      <c r="AB34" s="23">
        <v>5.619480867005619E-2</v>
      </c>
      <c r="AC34" s="23" t="s">
        <v>157</v>
      </c>
      <c r="AD34" s="66">
        <v>44165</v>
      </c>
    </row>
    <row r="35" spans="1:30" s="5" customFormat="1" ht="15" customHeight="1" x14ac:dyDescent="0.35">
      <c r="A35" s="18"/>
      <c r="B35" s="20" t="s">
        <v>379</v>
      </c>
      <c r="C35" s="19" t="s">
        <v>342</v>
      </c>
      <c r="D35" s="19" t="s">
        <v>194</v>
      </c>
      <c r="E35" s="19" t="s">
        <v>252</v>
      </c>
      <c r="F35" s="19" t="s">
        <v>210</v>
      </c>
      <c r="G35" s="19" t="s">
        <v>395</v>
      </c>
      <c r="H35" s="21">
        <v>1.15E-2</v>
      </c>
      <c r="I35"/>
      <c r="J35" s="22">
        <v>108.7</v>
      </c>
      <c r="K35"/>
      <c r="L35" s="23">
        <v>4.3874442881000002E-2</v>
      </c>
      <c r="M35" s="23">
        <v>0.136580859</v>
      </c>
      <c r="N35" s="23">
        <v>0.16178157103000002</v>
      </c>
      <c r="O35" s="23">
        <v>0.19737007034000001</v>
      </c>
      <c r="P35" s="62"/>
      <c r="Q35" s="21">
        <v>1.2427663410000001E-2</v>
      </c>
      <c r="R35" s="21">
        <v>0.10668766102999999</v>
      </c>
      <c r="S35" s="62"/>
      <c r="T35" s="65">
        <v>4048.9811552000001</v>
      </c>
      <c r="U35" s="67">
        <v>1.234E-2</v>
      </c>
      <c r="V35"/>
      <c r="W35" s="65">
        <v>1077907.7885</v>
      </c>
      <c r="X35" s="65">
        <v>941884.26104000001</v>
      </c>
      <c r="Y35" s="57">
        <v>1.1444163928483178</v>
      </c>
      <c r="Z35"/>
      <c r="AA35" s="58">
        <v>1.31</v>
      </c>
      <c r="AB35" s="23">
        <v>0.14461821527138916</v>
      </c>
      <c r="AC35" s="23" t="s">
        <v>157</v>
      </c>
      <c r="AD35" s="66">
        <v>44172</v>
      </c>
    </row>
    <row r="36" spans="1:30" s="5" customFormat="1" ht="15" customHeight="1" x14ac:dyDescent="0.35">
      <c r="A36" s="18"/>
      <c r="B36" s="20" t="s">
        <v>150</v>
      </c>
      <c r="C36" s="19" t="s">
        <v>332</v>
      </c>
      <c r="D36" s="19" t="s">
        <v>194</v>
      </c>
      <c r="E36" s="19" t="s">
        <v>225</v>
      </c>
      <c r="F36" s="19" t="s">
        <v>211</v>
      </c>
      <c r="G36" s="19" t="s">
        <v>254</v>
      </c>
      <c r="H36" s="21">
        <v>0.01</v>
      </c>
      <c r="I36"/>
      <c r="J36" s="22">
        <v>95.51</v>
      </c>
      <c r="K36"/>
      <c r="L36" s="23">
        <v>5.0030548117999997E-4</v>
      </c>
      <c r="M36" s="23">
        <v>2.5169231052000002E-2</v>
      </c>
      <c r="N36" s="23">
        <v>-0.17227396143000001</v>
      </c>
      <c r="O36" s="23">
        <v>-8.0890194969000004E-2</v>
      </c>
      <c r="P36" s="62"/>
      <c r="Q36" s="21">
        <v>7.6836389713999999E-3</v>
      </c>
      <c r="R36" s="21">
        <v>6.7434926963999997E-2</v>
      </c>
      <c r="S36" s="62"/>
      <c r="T36" s="65">
        <v>3520.9897504999999</v>
      </c>
      <c r="U36" s="67">
        <v>1.485E-2</v>
      </c>
      <c r="V36"/>
      <c r="W36" s="65">
        <v>877759.05831999995</v>
      </c>
      <c r="X36" s="65">
        <v>862330.04934999999</v>
      </c>
      <c r="Y36" s="57">
        <v>1.0178922316132089</v>
      </c>
      <c r="Z36"/>
      <c r="AA36" s="58">
        <v>0.75</v>
      </c>
      <c r="AB36" s="23">
        <v>9.4230970578996959E-2</v>
      </c>
      <c r="AC36" s="23" t="s">
        <v>163</v>
      </c>
      <c r="AD36" s="66">
        <v>44174</v>
      </c>
    </row>
    <row r="37" spans="1:30" s="5" customFormat="1" ht="15" customHeight="1" x14ac:dyDescent="0.35">
      <c r="A37" s="18"/>
      <c r="B37" s="20" t="s">
        <v>151</v>
      </c>
      <c r="C37" s="19" t="s">
        <v>333</v>
      </c>
      <c r="D37" s="19" t="s">
        <v>194</v>
      </c>
      <c r="E37" s="19" t="s">
        <v>288</v>
      </c>
      <c r="F37" s="19" t="s">
        <v>334</v>
      </c>
      <c r="G37" s="19" t="s">
        <v>335</v>
      </c>
      <c r="H37" s="21">
        <v>1.1000000000000001E-2</v>
      </c>
      <c r="I37"/>
      <c r="J37" s="22">
        <v>135.21</v>
      </c>
      <c r="K37"/>
      <c r="L37" s="23">
        <v>3.2645281461E-2</v>
      </c>
      <c r="M37" s="23">
        <v>-3.7233718325999997E-2</v>
      </c>
      <c r="N37" s="23">
        <v>-2.4689957339999999E-2</v>
      </c>
      <c r="O37" s="23">
        <v>-2.6504728818999998E-2</v>
      </c>
      <c r="P37" s="62"/>
      <c r="Q37" s="21">
        <v>5.6205377486999997E-3</v>
      </c>
      <c r="R37" s="21">
        <v>5.7283359914999998E-2</v>
      </c>
      <c r="S37" s="62"/>
      <c r="T37" s="65">
        <v>2389.5483651</v>
      </c>
      <c r="U37" s="67">
        <v>1.4279999999999999E-2</v>
      </c>
      <c r="V37"/>
      <c r="W37" s="65">
        <v>879274.41587999999</v>
      </c>
      <c r="X37" s="65">
        <v>808543.13962999999</v>
      </c>
      <c r="Y37" s="57">
        <v>1.087479904018934</v>
      </c>
      <c r="Z37"/>
      <c r="AA37" s="58">
        <v>0.74</v>
      </c>
      <c r="AB37" s="23">
        <v>6.5675615708897253E-2</v>
      </c>
      <c r="AC37" s="23" t="s">
        <v>166</v>
      </c>
      <c r="AD37" s="66">
        <v>44166</v>
      </c>
    </row>
    <row r="38" spans="1:30" s="5" customFormat="1" ht="15" customHeight="1" x14ac:dyDescent="0.35">
      <c r="A38" s="18"/>
      <c r="B38" s="20" t="s">
        <v>373</v>
      </c>
      <c r="C38" s="19" t="s">
        <v>319</v>
      </c>
      <c r="D38" s="19" t="s">
        <v>194</v>
      </c>
      <c r="E38" s="19" t="s">
        <v>252</v>
      </c>
      <c r="F38" s="19" t="s">
        <v>320</v>
      </c>
      <c r="G38" s="19" t="s">
        <v>321</v>
      </c>
      <c r="H38" s="21">
        <v>6.3E-3</v>
      </c>
      <c r="I38"/>
      <c r="J38" s="22">
        <v>99.7</v>
      </c>
      <c r="K38"/>
      <c r="L38" s="23">
        <v>3.9585433259999997E-2</v>
      </c>
      <c r="M38" s="23">
        <v>7.0625803431999992E-2</v>
      </c>
      <c r="N38" s="23">
        <v>-1.2117080100999999E-2</v>
      </c>
      <c r="O38" s="23">
        <v>2.8324655301E-2</v>
      </c>
      <c r="P38" s="62"/>
      <c r="Q38" s="21">
        <v>1.0769230769E-2</v>
      </c>
      <c r="R38" s="21">
        <v>7.8358881876E-2</v>
      </c>
      <c r="S38" s="62"/>
      <c r="T38" s="65">
        <v>4207.9542816000003</v>
      </c>
      <c r="U38" s="67">
        <v>1.525E-2</v>
      </c>
      <c r="V38"/>
      <c r="W38" s="65">
        <v>841678.06790000002</v>
      </c>
      <c r="X38" s="65">
        <v>795722.03397999995</v>
      </c>
      <c r="Y38" s="57">
        <v>1.0577538788138612</v>
      </c>
      <c r="Z38"/>
      <c r="AA38" s="58">
        <v>1.05</v>
      </c>
      <c r="AB38" s="23">
        <v>0.12637913741223672</v>
      </c>
      <c r="AC38" s="23" t="s">
        <v>155</v>
      </c>
      <c r="AD38" s="66">
        <v>44175</v>
      </c>
    </row>
    <row r="39" spans="1:30" s="5" customFormat="1" ht="15" customHeight="1" x14ac:dyDescent="0.35">
      <c r="A39" s="18"/>
      <c r="B39" s="20" t="s">
        <v>181</v>
      </c>
      <c r="C39" s="19" t="s">
        <v>351</v>
      </c>
      <c r="D39" s="19" t="s">
        <v>194</v>
      </c>
      <c r="E39" s="19" t="s">
        <v>252</v>
      </c>
      <c r="F39" s="19" t="s">
        <v>212</v>
      </c>
      <c r="G39" s="19" t="s">
        <v>352</v>
      </c>
      <c r="H39" s="21">
        <v>1.4999999999999999E-2</v>
      </c>
      <c r="I39"/>
      <c r="J39" s="22">
        <v>132.34</v>
      </c>
      <c r="K39"/>
      <c r="L39" s="23">
        <v>-3.4794230213999999E-4</v>
      </c>
      <c r="M39" s="23">
        <v>4.7629847459000001E-2</v>
      </c>
      <c r="N39" s="23">
        <v>6.3252443377000006E-2</v>
      </c>
      <c r="O39" s="23">
        <v>8.1707379309999995E-2</v>
      </c>
      <c r="P39" s="62"/>
      <c r="Q39" s="21">
        <v>8.3376758728999998E-3</v>
      </c>
      <c r="R39" s="21">
        <v>8.8754375728999996E-2</v>
      </c>
      <c r="S39" s="62"/>
      <c r="T39" s="65">
        <v>3432.5811938000002</v>
      </c>
      <c r="U39" s="67">
        <v>1.1270000000000001E-2</v>
      </c>
      <c r="V39"/>
      <c r="W39" s="65">
        <v>790230.77387999999</v>
      </c>
      <c r="X39" s="65">
        <v>740339.76592999999</v>
      </c>
      <c r="Y39" s="57">
        <v>1.0673893396599168</v>
      </c>
      <c r="Z39"/>
      <c r="AA39" s="58">
        <v>1.1200000000000001</v>
      </c>
      <c r="AB39" s="23">
        <v>0.1015565966450053</v>
      </c>
      <c r="AC39" s="23" t="s">
        <v>155</v>
      </c>
      <c r="AD39" s="66">
        <v>44165</v>
      </c>
    </row>
    <row r="40" spans="1:30" s="5" customFormat="1" ht="15" customHeight="1" x14ac:dyDescent="0.35">
      <c r="A40" s="18"/>
      <c r="B40" s="20" t="s">
        <v>206</v>
      </c>
      <c r="C40" s="19" t="s">
        <v>253</v>
      </c>
      <c r="D40" s="19" t="s">
        <v>194</v>
      </c>
      <c r="E40" s="19" t="s">
        <v>217</v>
      </c>
      <c r="F40" s="19" t="s">
        <v>210</v>
      </c>
      <c r="G40" s="19" t="s">
        <v>254</v>
      </c>
      <c r="H40" s="21">
        <v>1.1200000000000002E-2</v>
      </c>
      <c r="I40"/>
      <c r="J40" s="22">
        <v>93.2</v>
      </c>
      <c r="K40"/>
      <c r="L40" s="23">
        <v>1.6927341678000002E-2</v>
      </c>
      <c r="M40" s="23">
        <v>3.1717786796E-2</v>
      </c>
      <c r="N40" s="23">
        <v>2.7874459963999999E-2</v>
      </c>
      <c r="O40" s="23">
        <v>8.7477683572000003E-2</v>
      </c>
      <c r="P40" s="62"/>
      <c r="Q40" s="21">
        <v>5.9659399066999998E-3</v>
      </c>
      <c r="R40" s="21">
        <v>6.2656455141999995E-2</v>
      </c>
      <c r="S40" s="62"/>
      <c r="T40" s="65">
        <v>3378.7710523999999</v>
      </c>
      <c r="U40" s="67" t="s">
        <v>412</v>
      </c>
      <c r="V40"/>
      <c r="W40" s="65">
        <v>797112.75263</v>
      </c>
      <c r="X40" s="65">
        <v>727229.29787000001</v>
      </c>
      <c r="Y40" s="57">
        <v>1.0960954886783074</v>
      </c>
      <c r="Z40"/>
      <c r="AA40" s="58">
        <v>0.55000000000000004</v>
      </c>
      <c r="AB40" s="23">
        <v>7.0815450643776826E-2</v>
      </c>
      <c r="AC40" s="23" t="s">
        <v>155</v>
      </c>
      <c r="AD40" s="66">
        <v>44172</v>
      </c>
    </row>
    <row r="41" spans="1:30" s="5" customFormat="1" ht="15" customHeight="1" x14ac:dyDescent="0.35">
      <c r="A41" s="18"/>
      <c r="B41" s="20" t="s">
        <v>175</v>
      </c>
      <c r="C41" s="19" t="s">
        <v>341</v>
      </c>
      <c r="D41" s="19" t="s">
        <v>194</v>
      </c>
      <c r="E41" s="19" t="s">
        <v>288</v>
      </c>
      <c r="F41" s="19" t="s">
        <v>329</v>
      </c>
      <c r="G41" s="19" t="s">
        <v>209</v>
      </c>
      <c r="H41" s="21">
        <v>7.4999999999999997E-3</v>
      </c>
      <c r="I41"/>
      <c r="J41" s="22">
        <v>114.89</v>
      </c>
      <c r="K41"/>
      <c r="L41" s="23">
        <v>-1.572268622E-2</v>
      </c>
      <c r="M41" s="23">
        <v>2.2862995167000001E-2</v>
      </c>
      <c r="N41" s="23">
        <v>-0.1001868343</v>
      </c>
      <c r="O41" s="23">
        <v>3.4928880670000002E-2</v>
      </c>
      <c r="P41" s="62"/>
      <c r="Q41" s="21">
        <v>1.0510255976000001E-2</v>
      </c>
      <c r="R41" s="21">
        <v>4.8306709264999997E-2</v>
      </c>
      <c r="S41" s="62"/>
      <c r="T41" s="65">
        <v>2735.2292057</v>
      </c>
      <c r="U41" s="67">
        <v>9.1400000000000006E-3</v>
      </c>
      <c r="V41"/>
      <c r="W41" s="65">
        <v>756730.79752000002</v>
      </c>
      <c r="X41" s="65">
        <v>730802.55984</v>
      </c>
      <c r="Y41" s="57">
        <v>1.0354791281596998</v>
      </c>
      <c r="Z41"/>
      <c r="AA41" s="58">
        <v>1.24</v>
      </c>
      <c r="AB41" s="23">
        <v>0.12951518844111759</v>
      </c>
      <c r="AC41" s="23" t="s">
        <v>173</v>
      </c>
      <c r="AD41" s="66">
        <v>44181</v>
      </c>
    </row>
    <row r="42" spans="1:30" s="5" customFormat="1" ht="15" customHeight="1" x14ac:dyDescent="0.35">
      <c r="A42" s="18"/>
      <c r="B42" s="20" t="s">
        <v>170</v>
      </c>
      <c r="C42" s="19" t="s">
        <v>338</v>
      </c>
      <c r="D42" s="19" t="s">
        <v>194</v>
      </c>
      <c r="E42" s="19" t="s">
        <v>225</v>
      </c>
      <c r="F42" s="19" t="s">
        <v>211</v>
      </c>
      <c r="G42" s="19" t="s">
        <v>339</v>
      </c>
      <c r="H42" s="21">
        <v>0.01</v>
      </c>
      <c r="I42"/>
      <c r="J42" s="22">
        <v>85</v>
      </c>
      <c r="K42"/>
      <c r="L42" s="23">
        <v>4.7561761912000003E-3</v>
      </c>
      <c r="M42" s="23">
        <v>-6.9799023242000005E-2</v>
      </c>
      <c r="N42" s="23">
        <v>-0.27918782833</v>
      </c>
      <c r="O42" s="23">
        <v>-0.19808078919</v>
      </c>
      <c r="P42" s="62"/>
      <c r="Q42" s="21">
        <v>5.8754406580999998E-3</v>
      </c>
      <c r="R42" s="21">
        <v>6.2398991773999997E-2</v>
      </c>
      <c r="S42" s="62"/>
      <c r="T42" s="65">
        <v>2122.5111010999999</v>
      </c>
      <c r="U42" s="67">
        <v>9.130000000000001E-3</v>
      </c>
      <c r="V42"/>
      <c r="W42" s="65">
        <v>769302.7</v>
      </c>
      <c r="X42" s="65">
        <v>785700.70389</v>
      </c>
      <c r="Y42" s="57">
        <v>0.97912945246349703</v>
      </c>
      <c r="Z42"/>
      <c r="AA42" s="58">
        <v>0.5</v>
      </c>
      <c r="AB42" s="23">
        <v>7.0588235294117646E-2</v>
      </c>
      <c r="AC42" s="23" t="s">
        <v>172</v>
      </c>
      <c r="AD42" s="66">
        <v>44172</v>
      </c>
    </row>
    <row r="43" spans="1:30" s="5" customFormat="1" ht="15" customHeight="1" x14ac:dyDescent="0.35">
      <c r="A43" s="18"/>
      <c r="B43" s="20" t="s">
        <v>202</v>
      </c>
      <c r="C43" s="19" t="s">
        <v>248</v>
      </c>
      <c r="D43" s="19" t="s">
        <v>194</v>
      </c>
      <c r="E43" s="19" t="s">
        <v>214</v>
      </c>
      <c r="F43" s="19" t="s">
        <v>210</v>
      </c>
      <c r="G43" s="19" t="s">
        <v>207</v>
      </c>
      <c r="H43" s="21">
        <v>1.0999999999999999E-2</v>
      </c>
      <c r="I43"/>
      <c r="J43" s="22">
        <v>58.81</v>
      </c>
      <c r="K43"/>
      <c r="L43" s="23">
        <v>2.2593096182E-3</v>
      </c>
      <c r="M43" s="23">
        <v>1.3483750465E-2</v>
      </c>
      <c r="N43" s="23">
        <v>-0.11262695831</v>
      </c>
      <c r="O43" s="23">
        <v>-3.2494483641000001E-2</v>
      </c>
      <c r="P43" s="62"/>
      <c r="Q43" s="21">
        <v>5.9301931548999993E-3</v>
      </c>
      <c r="R43" s="21">
        <v>6.5909090909000004E-2</v>
      </c>
      <c r="S43" s="62"/>
      <c r="T43" s="65">
        <v>2305.7804848999999</v>
      </c>
      <c r="U43" s="67">
        <v>9.0699999999999999E-3</v>
      </c>
      <c r="V43"/>
      <c r="W43" s="65">
        <v>745350.17708000005</v>
      </c>
      <c r="X43" s="65">
        <v>748358.49800000002</v>
      </c>
      <c r="Y43" s="57">
        <v>0.9959801072239578</v>
      </c>
      <c r="Z43"/>
      <c r="AA43" s="58">
        <v>0.35</v>
      </c>
      <c r="AB43" s="23">
        <v>7.1416425777928907E-2</v>
      </c>
      <c r="AC43" s="23" t="s">
        <v>155</v>
      </c>
      <c r="AD43" s="66">
        <v>44165</v>
      </c>
    </row>
    <row r="44" spans="1:30" s="5" customFormat="1" ht="15" customHeight="1" x14ac:dyDescent="0.35">
      <c r="A44" s="18"/>
      <c r="B44" s="20" t="s">
        <v>171</v>
      </c>
      <c r="C44" s="19" t="s">
        <v>340</v>
      </c>
      <c r="D44" s="19" t="s">
        <v>194</v>
      </c>
      <c r="E44" s="19" t="s">
        <v>252</v>
      </c>
      <c r="F44" s="19" t="s">
        <v>211</v>
      </c>
      <c r="G44" s="19" t="s">
        <v>254</v>
      </c>
      <c r="H44" s="21">
        <v>0.01</v>
      </c>
      <c r="I44"/>
      <c r="J44" s="22">
        <v>92.45</v>
      </c>
      <c r="K44"/>
      <c r="L44" s="23">
        <v>-4.1240467493999997E-2</v>
      </c>
      <c r="M44" s="23">
        <v>-6.0329125322E-2</v>
      </c>
      <c r="N44" s="23">
        <v>-9.6565433554000005E-2</v>
      </c>
      <c r="O44" s="23">
        <v>-5.8526083386999994E-2</v>
      </c>
      <c r="P44" s="62"/>
      <c r="Q44" s="21">
        <v>5.1572975760999992E-3</v>
      </c>
      <c r="R44" s="21">
        <v>6.1602199166000002E-2</v>
      </c>
      <c r="S44" s="62"/>
      <c r="T44" s="65">
        <v>1860.7204938</v>
      </c>
      <c r="U44" s="67">
        <v>8.4200000000000004E-3</v>
      </c>
      <c r="V44"/>
      <c r="W44" s="65">
        <v>706177.38355000003</v>
      </c>
      <c r="X44" s="65">
        <v>749781.28376000002</v>
      </c>
      <c r="Y44" s="57">
        <v>0.94184450698564337</v>
      </c>
      <c r="Z44"/>
      <c r="AA44" s="58">
        <v>0.5</v>
      </c>
      <c r="AB44" s="23">
        <v>6.4899945916711735E-2</v>
      </c>
      <c r="AC44" s="23" t="s">
        <v>173</v>
      </c>
      <c r="AD44" s="66">
        <v>44174</v>
      </c>
    </row>
    <row r="45" spans="1:30" s="5" customFormat="1" ht="15" customHeight="1" x14ac:dyDescent="0.35">
      <c r="A45" s="18"/>
      <c r="B45" s="20" t="s">
        <v>380</v>
      </c>
      <c r="C45" s="19" t="s">
        <v>399</v>
      </c>
      <c r="D45" s="19" t="s">
        <v>194</v>
      </c>
      <c r="E45" s="19" t="s">
        <v>252</v>
      </c>
      <c r="F45" s="19" t="s">
        <v>211</v>
      </c>
      <c r="G45" s="19" t="s">
        <v>400</v>
      </c>
      <c r="H45" s="21">
        <v>0.01</v>
      </c>
      <c r="I45"/>
      <c r="J45" s="22">
        <v>100</v>
      </c>
      <c r="K45"/>
      <c r="L45" s="23">
        <v>-3.0396852535000004E-3</v>
      </c>
      <c r="M45" s="23">
        <v>-1.3903743801999999E-3</v>
      </c>
      <c r="N45" s="23">
        <v>-6.8457740808000002E-3</v>
      </c>
      <c r="O45" s="23">
        <v>2.0299817390000002E-2</v>
      </c>
      <c r="P45" s="62"/>
      <c r="Q45" s="21">
        <v>5.9464816649999995E-3</v>
      </c>
      <c r="R45" s="21">
        <v>6.6919637992999992E-2</v>
      </c>
      <c r="S45" s="62"/>
      <c r="T45" s="65">
        <v>2300.7473417000001</v>
      </c>
      <c r="U45" s="67">
        <v>1.2430000000000002E-2</v>
      </c>
      <c r="V45"/>
      <c r="W45" s="65">
        <v>892740.1</v>
      </c>
      <c r="X45" s="65">
        <v>882060.54873000004</v>
      </c>
      <c r="Y45" s="57">
        <v>1.012107503600945</v>
      </c>
      <c r="Z45"/>
      <c r="AA45" s="58">
        <v>0.6</v>
      </c>
      <c r="AB45" s="23">
        <v>7.1999999999999995E-2</v>
      </c>
      <c r="AC45" s="23" t="s">
        <v>401</v>
      </c>
      <c r="AD45" s="66">
        <v>44175</v>
      </c>
    </row>
    <row r="46" spans="1:30" s="5" customFormat="1" ht="15" customHeight="1" x14ac:dyDescent="0.35">
      <c r="A46" s="18"/>
      <c r="B46" s="20" t="s">
        <v>71</v>
      </c>
      <c r="C46" s="19" t="s">
        <v>262</v>
      </c>
      <c r="D46" s="19" t="s">
        <v>228</v>
      </c>
      <c r="E46" s="19" t="s">
        <v>214</v>
      </c>
      <c r="F46" s="19" t="s">
        <v>211</v>
      </c>
      <c r="G46" s="19" t="s">
        <v>215</v>
      </c>
      <c r="H46" s="21">
        <v>1.2500000000000001E-2</v>
      </c>
      <c r="I46"/>
      <c r="J46" s="22">
        <v>185</v>
      </c>
      <c r="K46"/>
      <c r="L46" s="23">
        <v>2.4125163854000001E-3</v>
      </c>
      <c r="M46" s="23">
        <v>8.2045910749000001E-3</v>
      </c>
      <c r="N46" s="23">
        <v>-0.15522970206</v>
      </c>
      <c r="O46" s="23">
        <v>-0.1514751674</v>
      </c>
      <c r="P46" s="62"/>
      <c r="Q46" s="21">
        <v>2.1623959346999998E-3</v>
      </c>
      <c r="R46" s="21">
        <v>2.8076157129000003E-2</v>
      </c>
      <c r="S46" s="62"/>
      <c r="T46" s="65">
        <v>70.913592222000005</v>
      </c>
      <c r="U46" s="67" t="s">
        <v>412</v>
      </c>
      <c r="V46"/>
      <c r="W46" s="65">
        <v>728078.96444999997</v>
      </c>
      <c r="X46" s="65">
        <v>874462.86462000001</v>
      </c>
      <c r="Y46" s="57">
        <v>0.83260135325059059</v>
      </c>
      <c r="Z46"/>
      <c r="AA46" s="58">
        <v>0.4</v>
      </c>
      <c r="AB46" s="23">
        <v>2.5945945945945948E-2</v>
      </c>
      <c r="AC46" s="23" t="s">
        <v>164</v>
      </c>
      <c r="AD46" s="66">
        <v>44176</v>
      </c>
    </row>
    <row r="47" spans="1:30" s="5" customFormat="1" ht="15" customHeight="1" x14ac:dyDescent="0.35">
      <c r="A47" s="18"/>
      <c r="B47" s="20" t="s">
        <v>76</v>
      </c>
      <c r="C47" s="19" t="s">
        <v>272</v>
      </c>
      <c r="D47" s="19" t="s">
        <v>228</v>
      </c>
      <c r="E47" s="19" t="s">
        <v>198</v>
      </c>
      <c r="F47" s="19" t="s">
        <v>211</v>
      </c>
      <c r="G47" s="19" t="s">
        <v>273</v>
      </c>
      <c r="H47" s="21">
        <v>2.3E-3</v>
      </c>
      <c r="I47"/>
      <c r="J47" s="22">
        <v>3000</v>
      </c>
      <c r="K47"/>
      <c r="L47" s="23">
        <v>-7.196457178E-3</v>
      </c>
      <c r="M47" s="23">
        <v>2.2777989769999996E-2</v>
      </c>
      <c r="N47" s="23">
        <v>-0.21019388620000001</v>
      </c>
      <c r="O47" s="23">
        <v>-0.14910391054</v>
      </c>
      <c r="P47" s="62"/>
      <c r="Q47" s="21">
        <v>2.7421181586999997E-3</v>
      </c>
      <c r="R47" s="21">
        <v>2.3600759359999997E-2</v>
      </c>
      <c r="S47" s="62"/>
      <c r="T47" s="65">
        <v>207.17785333</v>
      </c>
      <c r="U47" s="67" t="s">
        <v>412</v>
      </c>
      <c r="V47"/>
      <c r="W47" s="65">
        <v>715431</v>
      </c>
      <c r="X47" s="65">
        <v>829572.05365999998</v>
      </c>
      <c r="Y47" s="57">
        <v>0.86240971696621227</v>
      </c>
      <c r="Z47"/>
      <c r="AA47" s="58">
        <v>8.3086180209999991</v>
      </c>
      <c r="AB47" s="23">
        <v>3.3234472083999995E-2</v>
      </c>
      <c r="AC47" s="23" t="s">
        <v>159</v>
      </c>
      <c r="AD47" s="66">
        <v>44165</v>
      </c>
    </row>
    <row r="48" spans="1:30" s="5" customFormat="1" ht="15" customHeight="1" x14ac:dyDescent="0.35">
      <c r="A48" s="18"/>
      <c r="B48" s="20" t="s">
        <v>178</v>
      </c>
      <c r="C48" s="19" t="s">
        <v>343</v>
      </c>
      <c r="D48" s="19" t="s">
        <v>194</v>
      </c>
      <c r="E48" s="19" t="s">
        <v>198</v>
      </c>
      <c r="F48" s="19" t="s">
        <v>241</v>
      </c>
      <c r="G48" s="19" t="s">
        <v>344</v>
      </c>
      <c r="H48" s="21">
        <v>5.0000000000000001E-3</v>
      </c>
      <c r="I48"/>
      <c r="J48" s="22">
        <v>100.15</v>
      </c>
      <c r="K48"/>
      <c r="L48" s="23">
        <v>7.0532253559999994E-2</v>
      </c>
      <c r="M48" s="23">
        <v>8.879429939599999E-2</v>
      </c>
      <c r="N48" s="23">
        <v>-0.16899116710000001</v>
      </c>
      <c r="O48" s="23">
        <v>-5.5739963344000006E-2</v>
      </c>
      <c r="P48" s="62"/>
      <c r="Q48" s="21">
        <v>6.1623459413000002E-3</v>
      </c>
      <c r="R48" s="21">
        <v>3.880866426E-2</v>
      </c>
      <c r="S48" s="62"/>
      <c r="T48" s="65">
        <v>2188.7590353999999</v>
      </c>
      <c r="U48" s="67">
        <v>9.1400000000000006E-3</v>
      </c>
      <c r="V48"/>
      <c r="W48" s="65">
        <v>757169.15264999995</v>
      </c>
      <c r="X48" s="65">
        <v>803220.42516999994</v>
      </c>
      <c r="Y48" s="57">
        <v>0.94266670632752725</v>
      </c>
      <c r="Z48"/>
      <c r="AA48" s="58">
        <v>0.57999999999999996</v>
      </c>
      <c r="AB48" s="23">
        <v>6.9495756365451813E-2</v>
      </c>
      <c r="AC48" s="23" t="s">
        <v>155</v>
      </c>
      <c r="AD48" s="66">
        <v>44165</v>
      </c>
    </row>
    <row r="49" spans="1:30" s="5" customFormat="1" ht="15" customHeight="1" x14ac:dyDescent="0.35">
      <c r="A49" s="18"/>
      <c r="B49" s="20" t="s">
        <v>381</v>
      </c>
      <c r="C49" s="19" t="s">
        <v>394</v>
      </c>
      <c r="D49" s="19" t="s">
        <v>194</v>
      </c>
      <c r="E49" s="19" t="s">
        <v>214</v>
      </c>
      <c r="F49" s="19" t="s">
        <v>210</v>
      </c>
      <c r="G49" s="19" t="s">
        <v>395</v>
      </c>
      <c r="H49" s="21">
        <v>1.17E-2</v>
      </c>
      <c r="I49"/>
      <c r="J49" s="22">
        <v>94.77</v>
      </c>
      <c r="K49"/>
      <c r="L49" s="23">
        <v>1.4789323104000001E-2</v>
      </c>
      <c r="M49" s="23">
        <v>2.8557064688000001E-3</v>
      </c>
      <c r="N49" s="23">
        <v>-7.7798355430999999E-2</v>
      </c>
      <c r="O49" s="23">
        <v>4.3954208467999994E-2</v>
      </c>
      <c r="P49" s="62"/>
      <c r="Q49" s="21">
        <v>7.6514346440000004E-3</v>
      </c>
      <c r="R49" s="21">
        <v>8.8723203323999994E-2</v>
      </c>
      <c r="S49" s="62"/>
      <c r="T49" s="65">
        <v>2620.7237414000001</v>
      </c>
      <c r="U49" s="67">
        <v>7.9500000000000005E-3</v>
      </c>
      <c r="V49"/>
      <c r="W49" s="65">
        <v>660911.38541999995</v>
      </c>
      <c r="X49" s="65">
        <v>669525.07921</v>
      </c>
      <c r="Y49" s="57">
        <v>0.98713462115539619</v>
      </c>
      <c r="Z49"/>
      <c r="AA49" s="58">
        <v>0.72</v>
      </c>
      <c r="AB49" s="23">
        <v>9.1168091168091173E-2</v>
      </c>
      <c r="AC49" s="23" t="s">
        <v>173</v>
      </c>
      <c r="AD49" s="66">
        <v>44172</v>
      </c>
    </row>
    <row r="50" spans="1:30" s="5" customFormat="1" ht="15" customHeight="1" x14ac:dyDescent="0.35">
      <c r="A50" s="18"/>
      <c r="B50" s="20" t="s">
        <v>193</v>
      </c>
      <c r="C50" s="19" t="s">
        <v>222</v>
      </c>
      <c r="D50" s="19" t="s">
        <v>194</v>
      </c>
      <c r="E50" s="19" t="s">
        <v>214</v>
      </c>
      <c r="F50" s="19" t="s">
        <v>223</v>
      </c>
      <c r="G50" s="19" t="s">
        <v>223</v>
      </c>
      <c r="H50" s="21">
        <v>6.9999999999999993E-3</v>
      </c>
      <c r="I50"/>
      <c r="J50" s="22">
        <v>169.49</v>
      </c>
      <c r="K50"/>
      <c r="L50" s="23">
        <v>-3.2043925512000001E-3</v>
      </c>
      <c r="M50" s="23">
        <v>-1.6281815288E-2</v>
      </c>
      <c r="N50" s="23">
        <v>-0.32937396949999997</v>
      </c>
      <c r="O50" s="23">
        <v>-0.30221296919000001</v>
      </c>
      <c r="P50" s="62"/>
      <c r="Q50" s="21">
        <v>4.9733778011999998E-3</v>
      </c>
      <c r="R50" s="21">
        <v>3.9845857418000001E-2</v>
      </c>
      <c r="S50" s="62"/>
      <c r="T50" s="65">
        <v>679.15963349000003</v>
      </c>
      <c r="U50" s="67">
        <v>7.3600000000000002E-3</v>
      </c>
      <c r="V50"/>
      <c r="W50" s="65">
        <v>625535.89555000002</v>
      </c>
      <c r="X50" s="65">
        <v>705910.90216000006</v>
      </c>
      <c r="Y50" s="57">
        <v>0.8861400123385792</v>
      </c>
      <c r="Z50"/>
      <c r="AA50" s="58">
        <v>0.85</v>
      </c>
      <c r="AB50" s="23">
        <v>6.0180541624874614E-2</v>
      </c>
      <c r="AC50" s="23" t="s">
        <v>156</v>
      </c>
      <c r="AD50" s="66">
        <v>44180</v>
      </c>
    </row>
    <row r="51" spans="1:30" s="5" customFormat="1" ht="15" customHeight="1" x14ac:dyDescent="0.35">
      <c r="A51" s="18"/>
      <c r="B51" s="20" t="s">
        <v>374</v>
      </c>
      <c r="C51" s="19" t="s">
        <v>375</v>
      </c>
      <c r="D51" s="19" t="s">
        <v>194</v>
      </c>
      <c r="E51" s="19" t="s">
        <v>252</v>
      </c>
      <c r="F51" s="19" t="s">
        <v>329</v>
      </c>
      <c r="G51" s="19" t="s">
        <v>376</v>
      </c>
      <c r="H51" s="21">
        <v>1.4999999999999999E-2</v>
      </c>
      <c r="I51"/>
      <c r="J51" s="22">
        <v>117.8</v>
      </c>
      <c r="K51"/>
      <c r="L51" s="23">
        <v>3.8313065220999996E-2</v>
      </c>
      <c r="M51" s="23">
        <v>7.5464017346999993E-2</v>
      </c>
      <c r="N51" s="23">
        <v>0.12321769925999999</v>
      </c>
      <c r="O51" s="23">
        <v>0.21599349961000003</v>
      </c>
      <c r="P51" s="62"/>
      <c r="Q51" s="21">
        <v>1.6059027777999998E-2</v>
      </c>
      <c r="R51" s="21">
        <v>0.10612135792000001</v>
      </c>
      <c r="S51" s="62"/>
      <c r="T51" s="65">
        <v>2405.3850689000001</v>
      </c>
      <c r="U51" s="67">
        <v>7.7099999999999998E-3</v>
      </c>
      <c r="V51"/>
      <c r="W51" s="65">
        <v>637546.20460000006</v>
      </c>
      <c r="X51" s="65">
        <v>549058.15009000001</v>
      </c>
      <c r="Y51" s="57">
        <v>1.1611633567327893</v>
      </c>
      <c r="Z51"/>
      <c r="AA51" s="58">
        <v>1.85</v>
      </c>
      <c r="AB51" s="23">
        <v>0.18845500848896438</v>
      </c>
      <c r="AC51" s="23" t="s">
        <v>173</v>
      </c>
      <c r="AD51" s="66">
        <v>44165</v>
      </c>
    </row>
    <row r="52" spans="1:30" s="5" customFormat="1" ht="15" customHeight="1" x14ac:dyDescent="0.35">
      <c r="A52" s="18"/>
      <c r="B52" s="20" t="s">
        <v>205</v>
      </c>
      <c r="C52" s="19" t="s">
        <v>251</v>
      </c>
      <c r="D52" s="19" t="s">
        <v>194</v>
      </c>
      <c r="E52" s="19" t="s">
        <v>252</v>
      </c>
      <c r="F52" s="19" t="s">
        <v>212</v>
      </c>
      <c r="G52" s="19" t="s">
        <v>209</v>
      </c>
      <c r="H52" s="21">
        <v>0.01</v>
      </c>
      <c r="I52"/>
      <c r="J52" s="22">
        <v>89.47</v>
      </c>
      <c r="K52"/>
      <c r="L52" s="23">
        <v>-2.614913974E-3</v>
      </c>
      <c r="M52" s="23">
        <v>2.0929132818999999E-2</v>
      </c>
      <c r="N52" s="23">
        <v>-7.198587328900001E-2</v>
      </c>
      <c r="O52" s="23">
        <v>-1.6211648489999999E-3</v>
      </c>
      <c r="P52" s="62"/>
      <c r="Q52" s="21">
        <v>6.9744271006000006E-3</v>
      </c>
      <c r="R52" s="21">
        <v>7.0565110564999992E-2</v>
      </c>
      <c r="S52" s="62"/>
      <c r="T52" s="65">
        <v>2053.8047102</v>
      </c>
      <c r="U52" s="67">
        <v>7.0499999999999998E-3</v>
      </c>
      <c r="V52"/>
      <c r="W52" s="65">
        <v>587550.47416999994</v>
      </c>
      <c r="X52" s="65">
        <v>633164.61248000001</v>
      </c>
      <c r="Y52" s="57">
        <v>0.92795848439580808</v>
      </c>
      <c r="Z52"/>
      <c r="AA52" s="58">
        <v>0.63</v>
      </c>
      <c r="AB52" s="23">
        <v>8.4497596959874827E-2</v>
      </c>
      <c r="AC52" s="23" t="s">
        <v>155</v>
      </c>
      <c r="AD52" s="66">
        <v>44165</v>
      </c>
    </row>
    <row r="53" spans="1:30" s="5" customFormat="1" ht="15" customHeight="1" x14ac:dyDescent="0.35">
      <c r="A53" s="18"/>
      <c r="B53" s="20" t="s">
        <v>177</v>
      </c>
      <c r="C53" s="19" t="s">
        <v>345</v>
      </c>
      <c r="D53" s="19" t="s">
        <v>194</v>
      </c>
      <c r="E53" s="19" t="s">
        <v>217</v>
      </c>
      <c r="F53" s="19" t="s">
        <v>211</v>
      </c>
      <c r="G53" s="19" t="s">
        <v>346</v>
      </c>
      <c r="H53" s="21">
        <v>6.9999999999999993E-3</v>
      </c>
      <c r="I53"/>
      <c r="J53" s="22">
        <v>125.99</v>
      </c>
      <c r="K53"/>
      <c r="L53" s="23">
        <v>-1.0596562867999999E-2</v>
      </c>
      <c r="M53" s="23">
        <v>-7.866550508999999E-2</v>
      </c>
      <c r="N53" s="23">
        <v>-3.5265051501000004E-2</v>
      </c>
      <c r="O53" s="23">
        <v>0.11263588862000001</v>
      </c>
      <c r="P53" s="62"/>
      <c r="Q53" s="21">
        <v>5.8274785323999996E-3</v>
      </c>
      <c r="R53" s="21">
        <v>5.1115910944999995E-2</v>
      </c>
      <c r="S53" s="62"/>
      <c r="T53" s="65">
        <v>1660.4576929</v>
      </c>
      <c r="U53" s="67">
        <v>6.7400000000000003E-3</v>
      </c>
      <c r="V53"/>
      <c r="W53" s="65">
        <v>564370.18915999995</v>
      </c>
      <c r="X53" s="65">
        <v>459363.20630999998</v>
      </c>
      <c r="Y53" s="57">
        <v>1.2285924980659777</v>
      </c>
      <c r="Z53"/>
      <c r="AA53" s="58">
        <v>0.74650000000000005</v>
      </c>
      <c r="AB53" s="23">
        <v>7.1100881022303358E-2</v>
      </c>
      <c r="AC53" s="23" t="s">
        <v>155</v>
      </c>
      <c r="AD53" s="66">
        <v>44181</v>
      </c>
    </row>
    <row r="54" spans="1:30" s="5" customFormat="1" ht="15" customHeight="1" x14ac:dyDescent="0.35">
      <c r="A54" s="18"/>
      <c r="B54" s="20" t="s">
        <v>80</v>
      </c>
      <c r="C54" s="19" t="s">
        <v>278</v>
      </c>
      <c r="D54" s="19" t="s">
        <v>228</v>
      </c>
      <c r="E54" s="19" t="s">
        <v>198</v>
      </c>
      <c r="F54" s="19" t="s">
        <v>223</v>
      </c>
      <c r="G54" s="19" t="s">
        <v>223</v>
      </c>
      <c r="H54" s="21">
        <v>6.0000000000000001E-3</v>
      </c>
      <c r="I54"/>
      <c r="J54" s="22">
        <v>842</v>
      </c>
      <c r="K54"/>
      <c r="L54" s="23">
        <v>-2.8329416557000001E-2</v>
      </c>
      <c r="M54" s="23">
        <v>-4.7371344191000003E-2</v>
      </c>
      <c r="N54" s="23">
        <v>-0.11907628181</v>
      </c>
      <c r="O54" s="23">
        <v>-8.8475773706000002E-2</v>
      </c>
      <c r="P54" s="62"/>
      <c r="Q54" s="21">
        <v>3.7931034482999999E-3</v>
      </c>
      <c r="R54" s="21">
        <v>2.7284210526E-2</v>
      </c>
      <c r="S54" s="62"/>
      <c r="T54" s="65">
        <v>112.59797030999999</v>
      </c>
      <c r="U54" s="67" t="s">
        <v>412</v>
      </c>
      <c r="V54"/>
      <c r="W54" s="65">
        <v>512735.9</v>
      </c>
      <c r="X54" s="65">
        <v>479275.31776000001</v>
      </c>
      <c r="Y54" s="57">
        <v>1.0698149497795661</v>
      </c>
      <c r="Z54"/>
      <c r="AA54" s="58">
        <v>3.3</v>
      </c>
      <c r="AB54" s="23">
        <v>4.7030878859857475E-2</v>
      </c>
      <c r="AC54" s="23" t="s">
        <v>156</v>
      </c>
      <c r="AD54" s="66">
        <v>44165</v>
      </c>
    </row>
    <row r="55" spans="1:30" s="5" customFormat="1" ht="15" customHeight="1" x14ac:dyDescent="0.35">
      <c r="A55" s="18"/>
      <c r="B55" s="20" t="s">
        <v>86</v>
      </c>
      <c r="C55" s="19" t="s">
        <v>289</v>
      </c>
      <c r="D55" s="19" t="s">
        <v>228</v>
      </c>
      <c r="E55" s="19" t="s">
        <v>288</v>
      </c>
      <c r="F55" s="19" t="s">
        <v>223</v>
      </c>
      <c r="G55" s="19" t="s">
        <v>290</v>
      </c>
      <c r="H55" s="21">
        <v>8.3999999999999995E-3</v>
      </c>
      <c r="I55"/>
      <c r="J55" s="22">
        <v>99.85</v>
      </c>
      <c r="K55"/>
      <c r="L55" s="23">
        <v>9.3138112569999994E-3</v>
      </c>
      <c r="M55" s="23">
        <v>5.4337345026999996E-3</v>
      </c>
      <c r="N55" s="23">
        <v>-0.28039288245999999</v>
      </c>
      <c r="O55" s="23">
        <v>-0.11523715056</v>
      </c>
      <c r="P55" s="62"/>
      <c r="Q55" s="21">
        <v>5.9964021587000007E-3</v>
      </c>
      <c r="R55" s="21">
        <v>5.0819672131000006E-2</v>
      </c>
      <c r="S55" s="62"/>
      <c r="T55" s="65">
        <v>1289.2741891999999</v>
      </c>
      <c r="U55" s="67">
        <v>8.8599999999999998E-3</v>
      </c>
      <c r="V55"/>
      <c r="W55" s="65">
        <v>476294.48499999999</v>
      </c>
      <c r="X55" s="65">
        <v>456330.51834000001</v>
      </c>
      <c r="Y55" s="57">
        <v>1.0437489185089421</v>
      </c>
      <c r="Z55"/>
      <c r="AA55" s="58">
        <v>0.6</v>
      </c>
      <c r="AB55" s="23">
        <v>7.210816224336504E-2</v>
      </c>
      <c r="AC55" s="23" t="s">
        <v>155</v>
      </c>
      <c r="AD55" s="66">
        <v>44165</v>
      </c>
    </row>
    <row r="56" spans="1:30" s="5" customFormat="1" ht="15" customHeight="1" x14ac:dyDescent="0.35">
      <c r="A56" s="18"/>
      <c r="B56" s="20" t="s">
        <v>385</v>
      </c>
      <c r="C56" s="19" t="s">
        <v>393</v>
      </c>
      <c r="D56" s="19" t="s">
        <v>194</v>
      </c>
      <c r="E56" s="19" t="s">
        <v>288</v>
      </c>
      <c r="F56" s="19" t="s">
        <v>212</v>
      </c>
      <c r="G56" s="19" t="s">
        <v>364</v>
      </c>
      <c r="H56" s="21">
        <v>7.3000000000000001E-3</v>
      </c>
      <c r="I56"/>
      <c r="J56" s="22">
        <v>92.3</v>
      </c>
      <c r="K56"/>
      <c r="L56" s="23">
        <v>-1.2481414192999999E-2</v>
      </c>
      <c r="M56" s="23">
        <v>-3.7582037932999995E-2</v>
      </c>
      <c r="N56" s="23" t="s">
        <v>412</v>
      </c>
      <c r="O56" s="23" t="s">
        <v>412</v>
      </c>
      <c r="P56" s="62"/>
      <c r="Q56" s="21">
        <v>5.6382978723E-3</v>
      </c>
      <c r="R56" s="21" t="s">
        <v>412</v>
      </c>
      <c r="S56" s="62"/>
      <c r="T56" s="65">
        <v>1626.924223</v>
      </c>
      <c r="U56" s="67" t="s">
        <v>412</v>
      </c>
      <c r="V56"/>
      <c r="W56" s="65">
        <v>460718.68050000002</v>
      </c>
      <c r="X56" s="65">
        <v>482673.96661</v>
      </c>
      <c r="Y56" s="57">
        <v>0.95451321672846745</v>
      </c>
      <c r="Z56"/>
      <c r="AA56" s="58">
        <v>0.53</v>
      </c>
      <c r="AB56" s="23">
        <v>6.8905742145178764E-2</v>
      </c>
      <c r="AC56" s="23" t="s">
        <v>157</v>
      </c>
      <c r="AD56" s="66">
        <v>44165</v>
      </c>
    </row>
    <row r="57" spans="1:30" s="5" customFormat="1" ht="15" customHeight="1" x14ac:dyDescent="0.35">
      <c r="A57" s="18"/>
      <c r="B57" s="20" t="s">
        <v>386</v>
      </c>
      <c r="C57" s="19" t="s">
        <v>404</v>
      </c>
      <c r="D57" s="19" t="s">
        <v>194</v>
      </c>
      <c r="E57" s="19" t="s">
        <v>405</v>
      </c>
      <c r="F57" s="19" t="s">
        <v>210</v>
      </c>
      <c r="G57" s="19" t="s">
        <v>268</v>
      </c>
      <c r="H57" s="21">
        <v>0.01</v>
      </c>
      <c r="I57"/>
      <c r="J57" s="22">
        <v>101</v>
      </c>
      <c r="K57"/>
      <c r="L57" s="23">
        <v>-1.944979088E-3</v>
      </c>
      <c r="M57" s="23">
        <v>9.6013487800999994E-3</v>
      </c>
      <c r="N57" s="23" t="s">
        <v>412</v>
      </c>
      <c r="O57" s="23" t="s">
        <v>412</v>
      </c>
      <c r="P57" s="62"/>
      <c r="Q57" s="21">
        <v>6.8694798822000001E-3</v>
      </c>
      <c r="R57" s="21" t="s">
        <v>412</v>
      </c>
      <c r="S57" s="62"/>
      <c r="T57" s="65">
        <v>2277.4653834999999</v>
      </c>
      <c r="U57" s="67" t="s">
        <v>412</v>
      </c>
      <c r="V57"/>
      <c r="W57" s="65">
        <v>462882.495</v>
      </c>
      <c r="X57" s="65">
        <v>471609.76926999999</v>
      </c>
      <c r="Y57" s="57">
        <v>0.98149471270811706</v>
      </c>
      <c r="Z57"/>
      <c r="AA57" s="58">
        <v>0.7</v>
      </c>
      <c r="AB57" s="23">
        <v>8.3168316831683159E-2</v>
      </c>
      <c r="AC57" s="23" t="s">
        <v>156</v>
      </c>
      <c r="AD57" s="66">
        <v>44165</v>
      </c>
    </row>
    <row r="58" spans="1:30" s="5" customFormat="1" ht="15" customHeight="1" x14ac:dyDescent="0.35">
      <c r="A58" s="18"/>
      <c r="B58" s="20" t="s">
        <v>180</v>
      </c>
      <c r="C58" s="19" t="s">
        <v>349</v>
      </c>
      <c r="D58" s="19" t="s">
        <v>194</v>
      </c>
      <c r="E58" s="19" t="s">
        <v>225</v>
      </c>
      <c r="F58" s="19" t="s">
        <v>350</v>
      </c>
      <c r="G58" s="19" t="s">
        <v>350</v>
      </c>
      <c r="H58" s="21">
        <v>5.0000000000000001E-3</v>
      </c>
      <c r="I58"/>
      <c r="J58" s="22">
        <v>109.15</v>
      </c>
      <c r="K58"/>
      <c r="L58" s="23">
        <v>-5.8386820863000004E-2</v>
      </c>
      <c r="M58" s="23">
        <v>-0.11156187297</v>
      </c>
      <c r="N58" s="23">
        <v>-0.36134441389999999</v>
      </c>
      <c r="O58" s="23">
        <v>-0.29038268210999996</v>
      </c>
      <c r="P58" s="62"/>
      <c r="Q58" s="21">
        <v>5.1493305869999995E-3</v>
      </c>
      <c r="R58" s="21">
        <v>6.1111111110999997E-2</v>
      </c>
      <c r="S58" s="62"/>
      <c r="T58" s="65">
        <v>804.10107507999999</v>
      </c>
      <c r="U58" s="67">
        <v>4.9199999999999999E-3</v>
      </c>
      <c r="V58"/>
      <c r="W58" s="65">
        <v>405932.99770000001</v>
      </c>
      <c r="X58" s="65">
        <v>431767.19695000001</v>
      </c>
      <c r="Y58" s="57">
        <v>0.9401663687457209</v>
      </c>
      <c r="Z58"/>
      <c r="AA58" s="58">
        <v>0.6</v>
      </c>
      <c r="AB58" s="23">
        <v>6.5964269354099853E-2</v>
      </c>
      <c r="AC58" s="23" t="s">
        <v>159</v>
      </c>
      <c r="AD58" s="66">
        <v>44165</v>
      </c>
    </row>
    <row r="59" spans="1:30" s="5" customFormat="1" ht="15" customHeight="1" x14ac:dyDescent="0.35">
      <c r="A59" s="18"/>
      <c r="B59" s="20" t="s">
        <v>203</v>
      </c>
      <c r="C59" s="19" t="s">
        <v>249</v>
      </c>
      <c r="D59" s="19" t="s">
        <v>194</v>
      </c>
      <c r="E59" s="19" t="s">
        <v>217</v>
      </c>
      <c r="F59" s="19" t="s">
        <v>211</v>
      </c>
      <c r="G59" s="19" t="s">
        <v>208</v>
      </c>
      <c r="H59" s="21">
        <v>7.4999999999999997E-3</v>
      </c>
      <c r="I59"/>
      <c r="J59" s="22">
        <v>89.49</v>
      </c>
      <c r="K59"/>
      <c r="L59" s="23">
        <v>7.0535843025999995E-2</v>
      </c>
      <c r="M59" s="23">
        <v>8.0072505707000002E-2</v>
      </c>
      <c r="N59" s="23">
        <v>-0.24467659254000002</v>
      </c>
      <c r="O59" s="23">
        <v>-0.11519257981999999</v>
      </c>
      <c r="P59" s="62"/>
      <c r="Q59" s="21">
        <v>4.5248868777999999E-3</v>
      </c>
      <c r="R59" s="21">
        <v>3.0232348724000001E-2</v>
      </c>
      <c r="S59" s="62"/>
      <c r="T59" s="65">
        <v>1240.6010787</v>
      </c>
      <c r="U59" s="67">
        <v>5.4400000000000004E-3</v>
      </c>
      <c r="V59"/>
      <c r="W59" s="65">
        <v>451029.6</v>
      </c>
      <c r="X59" s="65">
        <v>487664.84120999998</v>
      </c>
      <c r="Y59" s="57">
        <v>0.92487618931252003</v>
      </c>
      <c r="Z59"/>
      <c r="AA59" s="58">
        <v>0.38</v>
      </c>
      <c r="AB59" s="23">
        <v>5.0955414012738863E-2</v>
      </c>
      <c r="AC59" s="23" t="s">
        <v>155</v>
      </c>
      <c r="AD59" s="66">
        <v>44172</v>
      </c>
    </row>
    <row r="60" spans="1:30" s="5" customFormat="1" ht="15" customHeight="1" x14ac:dyDescent="0.35">
      <c r="A60" s="18"/>
      <c r="B60" s="20" t="s">
        <v>92</v>
      </c>
      <c r="C60" s="19" t="s">
        <v>296</v>
      </c>
      <c r="D60" s="19" t="s">
        <v>228</v>
      </c>
      <c r="E60" s="19" t="s">
        <v>297</v>
      </c>
      <c r="F60" s="19" t="s">
        <v>211</v>
      </c>
      <c r="G60" s="19" t="s">
        <v>215</v>
      </c>
      <c r="H60" s="21">
        <v>3.0000000000000001E-3</v>
      </c>
      <c r="I60"/>
      <c r="J60" s="22">
        <v>116.5</v>
      </c>
      <c r="K60"/>
      <c r="L60" s="23">
        <v>-7.6966313045000005E-3</v>
      </c>
      <c r="M60" s="23">
        <v>5.4493041580000005E-2</v>
      </c>
      <c r="N60" s="23">
        <v>-8.5618080102999997E-2</v>
      </c>
      <c r="O60" s="23">
        <v>-2.9367212465E-2</v>
      </c>
      <c r="P60" s="62"/>
      <c r="Q60" s="21">
        <v>9.1839189366999998E-3</v>
      </c>
      <c r="R60" s="21">
        <v>4.9736726069000002E-2</v>
      </c>
      <c r="S60" s="62"/>
      <c r="T60" s="65">
        <v>262.45739967999998</v>
      </c>
      <c r="U60" s="67" t="s">
        <v>412</v>
      </c>
      <c r="V60"/>
      <c r="W60" s="65">
        <v>404722.11839999998</v>
      </c>
      <c r="X60" s="65">
        <v>367731.18088</v>
      </c>
      <c r="Y60" s="57">
        <v>1.1005923333220717</v>
      </c>
      <c r="Z60"/>
      <c r="AA60" s="58">
        <v>1.0882943940000001</v>
      </c>
      <c r="AB60" s="23">
        <v>0.11209899337339056</v>
      </c>
      <c r="AC60" s="23" t="s">
        <v>160</v>
      </c>
      <c r="AD60" s="66">
        <v>44181</v>
      </c>
    </row>
    <row r="61" spans="1:30" s="5" customFormat="1" ht="15" customHeight="1" x14ac:dyDescent="0.35">
      <c r="A61" s="18"/>
      <c r="B61" s="20" t="s">
        <v>188</v>
      </c>
      <c r="C61" s="19" t="s">
        <v>359</v>
      </c>
      <c r="D61" s="19" t="s">
        <v>194</v>
      </c>
      <c r="E61" s="19" t="s">
        <v>252</v>
      </c>
      <c r="F61" s="19" t="s">
        <v>211</v>
      </c>
      <c r="G61" s="19" t="s">
        <v>360</v>
      </c>
      <c r="H61" s="21">
        <v>0.01</v>
      </c>
      <c r="I61"/>
      <c r="J61" s="22">
        <v>84.75</v>
      </c>
      <c r="K61"/>
      <c r="L61" s="23">
        <v>-1.5830460609999999E-2</v>
      </c>
      <c r="M61" s="23">
        <v>1.1592778214999998E-2</v>
      </c>
      <c r="N61" s="23">
        <v>-0.25665153934000001</v>
      </c>
      <c r="O61" s="23">
        <v>-0.14263714846</v>
      </c>
      <c r="P61" s="62"/>
      <c r="Q61" s="21">
        <v>4.5081493469000004E-3</v>
      </c>
      <c r="R61" s="21">
        <v>5.5942666593999997E-2</v>
      </c>
      <c r="S61" s="62"/>
      <c r="T61" s="65">
        <v>872.16839015999994</v>
      </c>
      <c r="U61" s="67">
        <v>4.5500000000000002E-3</v>
      </c>
      <c r="V61"/>
      <c r="W61" s="65">
        <v>381918.58649999998</v>
      </c>
      <c r="X61" s="65">
        <v>435756.63149</v>
      </c>
      <c r="Y61" s="57">
        <v>0.87644928132037958</v>
      </c>
      <c r="Z61"/>
      <c r="AA61" s="58">
        <v>0.39</v>
      </c>
      <c r="AB61" s="23">
        <v>5.5221238938053092E-2</v>
      </c>
      <c r="AC61" s="23" t="s">
        <v>191</v>
      </c>
      <c r="AD61" s="66">
        <v>44175</v>
      </c>
    </row>
    <row r="62" spans="1:30" s="5" customFormat="1" ht="15" customHeight="1" x14ac:dyDescent="0.35">
      <c r="A62" s="18"/>
      <c r="B62" s="20" t="s">
        <v>108</v>
      </c>
      <c r="C62" s="19" t="s">
        <v>323</v>
      </c>
      <c r="D62" s="19" t="s">
        <v>194</v>
      </c>
      <c r="E62" s="19" t="s">
        <v>252</v>
      </c>
      <c r="F62" s="19" t="s">
        <v>316</v>
      </c>
      <c r="G62" s="19" t="s">
        <v>324</v>
      </c>
      <c r="H62" s="21">
        <v>0.01</v>
      </c>
      <c r="I62"/>
      <c r="J62" s="22">
        <v>109.11</v>
      </c>
      <c r="K62"/>
      <c r="L62" s="23">
        <v>2.7512654004999998E-2</v>
      </c>
      <c r="M62" s="23">
        <v>5.1383989338999993E-2</v>
      </c>
      <c r="N62" s="23">
        <v>2.1355639105000001E-2</v>
      </c>
      <c r="O62" s="23">
        <v>4.5367918621000002E-2</v>
      </c>
      <c r="P62" s="62"/>
      <c r="Q62" s="21">
        <v>1.1083170345999999E-2</v>
      </c>
      <c r="R62" s="21">
        <v>8.4081632653000005E-2</v>
      </c>
      <c r="S62" s="62"/>
      <c r="T62" s="65">
        <v>1720.2048494000001</v>
      </c>
      <c r="U62" s="67">
        <v>5.8199999999999997E-3</v>
      </c>
      <c r="V62"/>
      <c r="W62" s="65">
        <v>392796</v>
      </c>
      <c r="X62" s="65">
        <v>383099.4706</v>
      </c>
      <c r="Y62" s="57">
        <v>1.0253107355768818</v>
      </c>
      <c r="Z62"/>
      <c r="AA62" s="58">
        <v>1.19</v>
      </c>
      <c r="AB62" s="23">
        <v>0.13087709650811108</v>
      </c>
      <c r="AC62" s="23" t="s">
        <v>156</v>
      </c>
      <c r="AD62" s="66">
        <v>44165</v>
      </c>
    </row>
    <row r="63" spans="1:30" s="5" customFormat="1" ht="15" customHeight="1" x14ac:dyDescent="0.35">
      <c r="A63" s="18"/>
      <c r="B63" s="20" t="s">
        <v>204</v>
      </c>
      <c r="C63" s="19" t="s">
        <v>250</v>
      </c>
      <c r="D63" s="19" t="s">
        <v>194</v>
      </c>
      <c r="E63" s="19" t="s">
        <v>214</v>
      </c>
      <c r="F63" s="19" t="s">
        <v>212</v>
      </c>
      <c r="G63" s="19" t="s">
        <v>209</v>
      </c>
      <c r="H63" s="21">
        <v>9.4999999999999998E-3</v>
      </c>
      <c r="I63"/>
      <c r="J63" s="22">
        <v>80.38</v>
      </c>
      <c r="K63"/>
      <c r="L63" s="23">
        <v>-4.0023015627999994E-2</v>
      </c>
      <c r="M63" s="23">
        <v>1.1076245491000001E-2</v>
      </c>
      <c r="N63" s="23">
        <v>-0.23799241332000001</v>
      </c>
      <c r="O63" s="23">
        <v>-0.14683636556999999</v>
      </c>
      <c r="P63" s="62"/>
      <c r="Q63" s="21">
        <v>7.1174377224E-3</v>
      </c>
      <c r="R63" s="21">
        <v>7.3084112149999991E-2</v>
      </c>
      <c r="S63" s="62"/>
      <c r="T63" s="65">
        <v>1497.6303502000001</v>
      </c>
      <c r="U63" s="67">
        <v>7.8799999999999999E-3</v>
      </c>
      <c r="V63"/>
      <c r="W63" s="65">
        <v>347241.6</v>
      </c>
      <c r="X63" s="65">
        <v>419391.00897000002</v>
      </c>
      <c r="Y63" s="57">
        <v>0.82796624766183036</v>
      </c>
      <c r="Z63"/>
      <c r="AA63" s="58">
        <v>0.6</v>
      </c>
      <c r="AB63" s="23">
        <v>8.9574521025130624E-2</v>
      </c>
      <c r="AC63" s="23" t="s">
        <v>155</v>
      </c>
      <c r="AD63" s="66">
        <v>44165</v>
      </c>
    </row>
    <row r="64" spans="1:30" s="5" customFormat="1" ht="15" customHeight="1" x14ac:dyDescent="0.35">
      <c r="A64" s="18"/>
      <c r="B64" s="20" t="s">
        <v>89</v>
      </c>
      <c r="C64" s="19" t="s">
        <v>293</v>
      </c>
      <c r="D64" s="19" t="s">
        <v>228</v>
      </c>
      <c r="E64" s="19" t="s">
        <v>288</v>
      </c>
      <c r="F64" s="19" t="s">
        <v>264</v>
      </c>
      <c r="G64" s="19" t="s">
        <v>264</v>
      </c>
      <c r="H64" s="21">
        <v>3.5999999999999999E-3</v>
      </c>
      <c r="I64"/>
      <c r="J64" s="22">
        <v>533</v>
      </c>
      <c r="K64"/>
      <c r="L64" s="23">
        <v>6.2763564747000001E-3</v>
      </c>
      <c r="M64" s="23">
        <v>8.1872259195999997E-2</v>
      </c>
      <c r="N64" s="23">
        <v>-1.203893321E-2</v>
      </c>
      <c r="O64" s="23">
        <v>1.3968474334000001E-2</v>
      </c>
      <c r="P64" s="62"/>
      <c r="Q64" s="21">
        <v>5.0716606871000006E-3</v>
      </c>
      <c r="R64" s="21">
        <v>5.0108108107999996E-2</v>
      </c>
      <c r="S64" s="62"/>
      <c r="T64" s="65">
        <v>259.02570175</v>
      </c>
      <c r="U64" s="67">
        <v>4.3899999999999998E-3</v>
      </c>
      <c r="V64"/>
      <c r="W64" s="65">
        <v>365105</v>
      </c>
      <c r="X64" s="65">
        <v>293079.95029000001</v>
      </c>
      <c r="Y64" s="57">
        <v>1.2457522243972399</v>
      </c>
      <c r="Z64"/>
      <c r="AA64" s="58">
        <v>2.7</v>
      </c>
      <c r="AB64" s="23">
        <v>6.0787992495309577E-2</v>
      </c>
      <c r="AC64" s="23" t="s">
        <v>165</v>
      </c>
      <c r="AD64" s="66">
        <v>44165</v>
      </c>
    </row>
    <row r="65" spans="1:30" s="5" customFormat="1" ht="15" customHeight="1" x14ac:dyDescent="0.35">
      <c r="A65" s="18"/>
      <c r="B65" s="20" t="s">
        <v>94</v>
      </c>
      <c r="C65" s="19" t="s">
        <v>299</v>
      </c>
      <c r="D65" s="19" t="s">
        <v>194</v>
      </c>
      <c r="E65" s="19" t="s">
        <v>225</v>
      </c>
      <c r="F65" s="19" t="s">
        <v>240</v>
      </c>
      <c r="G65" s="19" t="s">
        <v>241</v>
      </c>
      <c r="H65" s="21">
        <v>4.0000000000000001E-3</v>
      </c>
      <c r="I65"/>
      <c r="J65" s="22">
        <v>78.5</v>
      </c>
      <c r="K65"/>
      <c r="L65" s="23">
        <v>-1.6007804484E-2</v>
      </c>
      <c r="M65" s="23">
        <v>-1.8846912135000001E-2</v>
      </c>
      <c r="N65" s="23">
        <v>-0.32372409744000002</v>
      </c>
      <c r="O65" s="23">
        <v>-0.30213508219000001</v>
      </c>
      <c r="P65" s="62"/>
      <c r="Q65" s="21">
        <v>6.2282012954999995E-3</v>
      </c>
      <c r="R65" s="21">
        <v>6.1372705507000004E-2</v>
      </c>
      <c r="S65" s="62"/>
      <c r="T65" s="65">
        <v>810.24462587000005</v>
      </c>
      <c r="U65" s="67">
        <v>4.28E-3</v>
      </c>
      <c r="V65"/>
      <c r="W65" s="65">
        <v>352647.59100000001</v>
      </c>
      <c r="X65" s="65">
        <v>384404.90353000001</v>
      </c>
      <c r="Y65" s="57">
        <v>0.91738577672040134</v>
      </c>
      <c r="Z65"/>
      <c r="AA65" s="58">
        <v>0.5</v>
      </c>
      <c r="AB65" s="23">
        <v>7.6433121019108277E-2</v>
      </c>
      <c r="AC65" s="23" t="s">
        <v>155</v>
      </c>
      <c r="AD65" s="66">
        <v>44165</v>
      </c>
    </row>
    <row r="66" spans="1:30" s="5" customFormat="1" ht="15" customHeight="1" x14ac:dyDescent="0.35">
      <c r="A66" s="18"/>
      <c r="B66" s="20" t="s">
        <v>192</v>
      </c>
      <c r="C66" s="19" t="s">
        <v>247</v>
      </c>
      <c r="D66" s="19" t="s">
        <v>228</v>
      </c>
      <c r="E66" s="19" t="s">
        <v>214</v>
      </c>
      <c r="F66" s="19" t="s">
        <v>221</v>
      </c>
      <c r="G66" s="19" t="s">
        <v>221</v>
      </c>
      <c r="H66" s="21">
        <v>6.3E-3</v>
      </c>
      <c r="I66"/>
      <c r="J66" s="22">
        <v>220.01</v>
      </c>
      <c r="K66"/>
      <c r="L66" s="23">
        <v>3.9022759084999997E-2</v>
      </c>
      <c r="M66" s="23">
        <v>-8.8307459828000003E-3</v>
      </c>
      <c r="N66" s="23">
        <v>3.8091109639999995E-2</v>
      </c>
      <c r="O66" s="23">
        <v>0.10837335462</v>
      </c>
      <c r="P66" s="62"/>
      <c r="Q66" s="21">
        <v>4.4202012601999999E-3</v>
      </c>
      <c r="R66" s="21">
        <v>5.2200956938000004E-2</v>
      </c>
      <c r="S66" s="62"/>
      <c r="T66" s="65">
        <v>743.76266888999999</v>
      </c>
      <c r="U66" s="67">
        <v>4.47E-3</v>
      </c>
      <c r="V66"/>
      <c r="W66" s="65">
        <v>363016.5</v>
      </c>
      <c r="X66" s="65">
        <v>401173.86219999997</v>
      </c>
      <c r="Y66" s="57">
        <v>0.90488572213865437</v>
      </c>
      <c r="Z66"/>
      <c r="AA66" s="58">
        <v>0.94</v>
      </c>
      <c r="AB66" s="23">
        <v>5.1270396800145446E-2</v>
      </c>
      <c r="AC66" s="23" t="s">
        <v>155</v>
      </c>
      <c r="AD66" s="66">
        <v>44165</v>
      </c>
    </row>
    <row r="67" spans="1:30" s="5" customFormat="1" ht="15" customHeight="1" x14ac:dyDescent="0.35">
      <c r="A67" s="18"/>
      <c r="B67" s="20" t="s">
        <v>384</v>
      </c>
      <c r="C67" s="19" t="s">
        <v>409</v>
      </c>
      <c r="D67" s="19" t="s">
        <v>194</v>
      </c>
      <c r="E67" s="19" t="s">
        <v>252</v>
      </c>
      <c r="F67" s="19" t="s">
        <v>210</v>
      </c>
      <c r="G67" s="19" t="s">
        <v>392</v>
      </c>
      <c r="H67" s="21">
        <v>8.9999999999999993E-3</v>
      </c>
      <c r="I67"/>
      <c r="J67" s="22">
        <v>101.7</v>
      </c>
      <c r="K67"/>
      <c r="L67" s="23">
        <v>2.9055774901000003E-2</v>
      </c>
      <c r="M67" s="23">
        <v>0.10022193825</v>
      </c>
      <c r="N67" s="23">
        <v>7.1177358224000009E-2</v>
      </c>
      <c r="O67" s="23">
        <v>7.6052415432000003E-2</v>
      </c>
      <c r="P67" s="62"/>
      <c r="Q67" s="21">
        <v>1.4955134595999999E-2</v>
      </c>
      <c r="R67" s="21">
        <v>8.6603773585000002E-2</v>
      </c>
      <c r="S67" s="62"/>
      <c r="T67" s="65">
        <v>1456.1207133</v>
      </c>
      <c r="U67" s="67">
        <v>4.3299999999999996E-3</v>
      </c>
      <c r="V67"/>
      <c r="W67" s="65">
        <v>358679.72970000003</v>
      </c>
      <c r="X67" s="65">
        <v>355630.78239000001</v>
      </c>
      <c r="Y67" s="57">
        <v>1.0085733503987189</v>
      </c>
      <c r="Z67"/>
      <c r="AA67" s="58">
        <v>1.5</v>
      </c>
      <c r="AB67" s="23">
        <v>0.17699115044247787</v>
      </c>
      <c r="AC67" s="23" t="s">
        <v>156</v>
      </c>
      <c r="AD67" s="66">
        <v>44173</v>
      </c>
    </row>
    <row r="68" spans="1:30" s="5" customFormat="1" ht="15" customHeight="1" x14ac:dyDescent="0.35">
      <c r="A68" s="18"/>
      <c r="B68" s="20" t="s">
        <v>176</v>
      </c>
      <c r="C68" s="19" t="s">
        <v>365</v>
      </c>
      <c r="D68" s="19" t="s">
        <v>194</v>
      </c>
      <c r="E68" s="19" t="s">
        <v>217</v>
      </c>
      <c r="F68" s="19" t="s">
        <v>348</v>
      </c>
      <c r="G68" s="19" t="s">
        <v>366</v>
      </c>
      <c r="H68" s="21">
        <v>0.02</v>
      </c>
      <c r="I68"/>
      <c r="J68" s="22">
        <v>134.5</v>
      </c>
      <c r="K68"/>
      <c r="L68" s="23">
        <v>1.9251456469999997E-2</v>
      </c>
      <c r="M68" s="23">
        <v>0.13518314686999999</v>
      </c>
      <c r="N68" s="23">
        <v>0.16580089427</v>
      </c>
      <c r="O68" s="23">
        <v>0.21611925697000001</v>
      </c>
      <c r="P68" s="62"/>
      <c r="Q68" s="21">
        <v>7.9710144928000007E-3</v>
      </c>
      <c r="R68" s="21">
        <v>9.6363636363999999E-2</v>
      </c>
      <c r="S68" s="62"/>
      <c r="T68" s="65">
        <v>872.82372048000002</v>
      </c>
      <c r="U68" s="67">
        <v>5.2199999999999998E-3</v>
      </c>
      <c r="V68"/>
      <c r="W68" s="65">
        <v>336601.4485</v>
      </c>
      <c r="X68" s="65">
        <v>308950.10992999998</v>
      </c>
      <c r="Y68" s="57">
        <v>1.0895009831078069</v>
      </c>
      <c r="Z68"/>
      <c r="AA68" s="58">
        <v>1.1000000000000001</v>
      </c>
      <c r="AB68" s="23">
        <v>9.814126394052046E-2</v>
      </c>
      <c r="AC68" s="23" t="s">
        <v>155</v>
      </c>
      <c r="AD68" s="66">
        <v>44012</v>
      </c>
    </row>
    <row r="69" spans="1:30" s="5" customFormat="1" ht="15" customHeight="1" x14ac:dyDescent="0.35">
      <c r="A69" s="18"/>
      <c r="B69" s="20" t="s">
        <v>97</v>
      </c>
      <c r="C69" s="19" t="s">
        <v>304</v>
      </c>
      <c r="D69" s="19" t="s">
        <v>228</v>
      </c>
      <c r="E69" s="19" t="s">
        <v>305</v>
      </c>
      <c r="F69" s="19" t="s">
        <v>211</v>
      </c>
      <c r="G69" s="19" t="s">
        <v>215</v>
      </c>
      <c r="H69" s="21">
        <v>0.02</v>
      </c>
      <c r="I69"/>
      <c r="J69" s="22">
        <v>279.89999999999998</v>
      </c>
      <c r="K69"/>
      <c r="L69" s="23">
        <v>-1.1563312296E-2</v>
      </c>
      <c r="M69" s="23">
        <v>1.5845707367999999E-2</v>
      </c>
      <c r="N69" s="23">
        <v>0.22696532263000002</v>
      </c>
      <c r="O69" s="23">
        <v>0.26887526299000003</v>
      </c>
      <c r="P69" s="62"/>
      <c r="Q69" s="21">
        <v>6.3349204632E-3</v>
      </c>
      <c r="R69" s="21">
        <v>0.10349402726</v>
      </c>
      <c r="S69" s="62"/>
      <c r="T69" s="65">
        <v>305.90407364999999</v>
      </c>
      <c r="U69" s="67" t="s">
        <v>412</v>
      </c>
      <c r="V69"/>
      <c r="W69" s="65">
        <v>320429.52</v>
      </c>
      <c r="X69" s="65">
        <v>218365.69628999999</v>
      </c>
      <c r="Y69" s="57">
        <v>1.4673986136286463</v>
      </c>
      <c r="Z69"/>
      <c r="AA69" s="58">
        <v>1.805452332</v>
      </c>
      <c r="AB69" s="23">
        <v>7.7404172861736342E-2</v>
      </c>
      <c r="AC69" s="23" t="s">
        <v>157</v>
      </c>
      <c r="AD69" s="66">
        <v>44165</v>
      </c>
    </row>
    <row r="70" spans="1:30" s="5" customFormat="1" ht="15" customHeight="1" x14ac:dyDescent="0.35">
      <c r="A70" s="18"/>
      <c r="B70" s="20" t="s">
        <v>383</v>
      </c>
      <c r="C70" s="19" t="s">
        <v>389</v>
      </c>
      <c r="D70" s="19" t="s">
        <v>194</v>
      </c>
      <c r="E70" s="19" t="s">
        <v>214</v>
      </c>
      <c r="F70" s="19" t="s">
        <v>210</v>
      </c>
      <c r="G70" s="19" t="s">
        <v>390</v>
      </c>
      <c r="H70" s="21">
        <v>0.01</v>
      </c>
      <c r="I70"/>
      <c r="J70" s="22">
        <v>89.56</v>
      </c>
      <c r="K70"/>
      <c r="L70" s="23">
        <v>2.3483648705000002E-2</v>
      </c>
      <c r="M70" s="23">
        <v>-1.25779664E-2</v>
      </c>
      <c r="N70" s="23">
        <v>-0.12524952398</v>
      </c>
      <c r="O70" s="23">
        <v>-5.9063584349999997E-2</v>
      </c>
      <c r="P70" s="62"/>
      <c r="Q70" s="21">
        <v>5.6818181818000003E-3</v>
      </c>
      <c r="R70" s="21">
        <v>5.9084337349000003E-2</v>
      </c>
      <c r="S70" s="62"/>
      <c r="T70" s="65">
        <v>441.20110491999998</v>
      </c>
      <c r="U70" s="67" t="s">
        <v>412</v>
      </c>
      <c r="V70"/>
      <c r="W70" s="65">
        <v>323930.4596</v>
      </c>
      <c r="X70" s="65">
        <v>348745.91308000003</v>
      </c>
      <c r="Y70" s="57">
        <v>0.92884374397153857</v>
      </c>
      <c r="Z70"/>
      <c r="AA70" s="58">
        <v>0.5</v>
      </c>
      <c r="AB70" s="23">
        <v>6.6994193836534169E-2</v>
      </c>
      <c r="AC70" s="23" t="s">
        <v>156</v>
      </c>
      <c r="AD70" s="66">
        <v>44165</v>
      </c>
    </row>
    <row r="71" spans="1:30" s="5" customFormat="1" ht="15" customHeight="1" x14ac:dyDescent="0.35">
      <c r="A71" s="18"/>
      <c r="B71" s="20" t="s">
        <v>388</v>
      </c>
      <c r="C71" s="19" t="s">
        <v>406</v>
      </c>
      <c r="D71" s="19" t="s">
        <v>194</v>
      </c>
      <c r="E71" s="19" t="s">
        <v>225</v>
      </c>
      <c r="F71" s="19" t="s">
        <v>212</v>
      </c>
      <c r="G71" s="19" t="s">
        <v>209</v>
      </c>
      <c r="H71" s="21">
        <v>0.01</v>
      </c>
      <c r="I71"/>
      <c r="J71" s="22">
        <v>95.7</v>
      </c>
      <c r="K71"/>
      <c r="L71" s="23">
        <v>1.7441077116000001E-2</v>
      </c>
      <c r="M71" s="23">
        <v>2.8078180159000002E-2</v>
      </c>
      <c r="N71" s="23" t="s">
        <v>412</v>
      </c>
      <c r="O71" s="23" t="s">
        <v>412</v>
      </c>
      <c r="P71" s="62"/>
      <c r="Q71" s="21">
        <v>8.4343700580000007E-3</v>
      </c>
      <c r="R71" s="21" t="s">
        <v>412</v>
      </c>
      <c r="S71" s="62"/>
      <c r="T71" s="65">
        <v>1679.2724416000001</v>
      </c>
      <c r="U71" s="67">
        <v>5.13E-3</v>
      </c>
      <c r="V71"/>
      <c r="W71" s="65">
        <v>320595</v>
      </c>
      <c r="X71" s="65">
        <v>335073.99001000001</v>
      </c>
      <c r="Y71" s="57">
        <v>0.95678867819740976</v>
      </c>
      <c r="Z71"/>
      <c r="AA71" s="58">
        <v>0.8</v>
      </c>
      <c r="AB71" s="23">
        <v>0.10031347962382446</v>
      </c>
      <c r="AC71" s="23" t="s">
        <v>156</v>
      </c>
      <c r="AD71" s="66">
        <v>44165</v>
      </c>
    </row>
    <row r="72" spans="1:30" s="5" customFormat="1" ht="15" customHeight="1" x14ac:dyDescent="0.35">
      <c r="A72" s="18"/>
      <c r="B72" s="20" t="s">
        <v>102</v>
      </c>
      <c r="C72" s="19" t="s">
        <v>312</v>
      </c>
      <c r="D72" s="19" t="s">
        <v>194</v>
      </c>
      <c r="E72" s="19" t="s">
        <v>252</v>
      </c>
      <c r="F72" s="19" t="s">
        <v>211</v>
      </c>
      <c r="G72" s="19" t="s">
        <v>215</v>
      </c>
      <c r="H72" s="21">
        <v>4.5000000000000005E-3</v>
      </c>
      <c r="I72"/>
      <c r="J72" s="22">
        <v>88.93</v>
      </c>
      <c r="K72"/>
      <c r="L72" s="23">
        <v>-2.0849531495E-2</v>
      </c>
      <c r="M72" s="23">
        <v>-9.6122790400000005E-2</v>
      </c>
      <c r="N72" s="23">
        <v>-0.14054529515</v>
      </c>
      <c r="O72" s="23">
        <v>-0.13948750474000002</v>
      </c>
      <c r="P72" s="62"/>
      <c r="Q72" s="21">
        <v>5.8018609743000008E-3</v>
      </c>
      <c r="R72" s="21">
        <v>7.3318681319000004E-2</v>
      </c>
      <c r="S72" s="62"/>
      <c r="T72" s="65">
        <v>322.45962444999998</v>
      </c>
      <c r="U72" s="67">
        <v>3.6800000000000001E-3</v>
      </c>
      <c r="V72"/>
      <c r="W72" s="65">
        <v>304313.56884999998</v>
      </c>
      <c r="X72" s="65">
        <v>340433.57501999999</v>
      </c>
      <c r="Y72" s="57">
        <v>0.89389998866040754</v>
      </c>
      <c r="Z72"/>
      <c r="AA72" s="58">
        <v>0.53</v>
      </c>
      <c r="AB72" s="23">
        <v>7.1516923422916906E-2</v>
      </c>
      <c r="AC72" s="23" t="s">
        <v>155</v>
      </c>
      <c r="AD72" s="66">
        <v>44172</v>
      </c>
    </row>
    <row r="73" spans="1:30" s="5" customFormat="1" ht="15" customHeight="1" x14ac:dyDescent="0.35">
      <c r="A73" s="18"/>
      <c r="B73" s="20" t="s">
        <v>190</v>
      </c>
      <c r="C73" s="19" t="s">
        <v>362</v>
      </c>
      <c r="D73" s="19" t="s">
        <v>194</v>
      </c>
      <c r="E73" s="19" t="s">
        <v>214</v>
      </c>
      <c r="F73" s="19" t="s">
        <v>363</v>
      </c>
      <c r="G73" s="19" t="s">
        <v>364</v>
      </c>
      <c r="H73" s="21">
        <v>1.175E-2</v>
      </c>
      <c r="I73"/>
      <c r="J73" s="22">
        <v>84.08</v>
      </c>
      <c r="K73"/>
      <c r="L73" s="23">
        <v>-3.2987858482000004E-2</v>
      </c>
      <c r="M73" s="23">
        <v>-6.5529342754000006E-2</v>
      </c>
      <c r="N73" s="23">
        <v>-0.39542943221000004</v>
      </c>
      <c r="O73" s="23">
        <v>-0.22242592750000001</v>
      </c>
      <c r="P73" s="62"/>
      <c r="Q73" s="21">
        <v>3.4383954155000002E-3</v>
      </c>
      <c r="R73" s="21">
        <v>3.2374771840999995E-2</v>
      </c>
      <c r="S73" s="62"/>
      <c r="T73" s="65">
        <v>977.09045348999996</v>
      </c>
      <c r="U73" s="67">
        <v>3.5299999999999997E-3</v>
      </c>
      <c r="V73"/>
      <c r="W73" s="65">
        <v>292382.65071999998</v>
      </c>
      <c r="X73" s="65">
        <v>351788.89847999997</v>
      </c>
      <c r="Y73" s="57">
        <v>0.83113097651267298</v>
      </c>
      <c r="Z73"/>
      <c r="AA73" s="58">
        <v>0.3</v>
      </c>
      <c r="AB73" s="23">
        <v>4.2816365366317791E-2</v>
      </c>
      <c r="AC73" s="23" t="s">
        <v>0</v>
      </c>
      <c r="AD73" s="66">
        <v>44012</v>
      </c>
    </row>
    <row r="74" spans="1:30" s="5" customFormat="1" ht="15" customHeight="1" x14ac:dyDescent="0.35">
      <c r="A74" s="18"/>
      <c r="B74" s="20" t="s">
        <v>59</v>
      </c>
      <c r="C74" s="19" t="s">
        <v>235</v>
      </c>
      <c r="D74" s="19" t="s">
        <v>228</v>
      </c>
      <c r="E74" s="19" t="s">
        <v>214</v>
      </c>
      <c r="F74" s="19" t="s">
        <v>226</v>
      </c>
      <c r="G74" s="19" t="s">
        <v>226</v>
      </c>
      <c r="H74" s="21">
        <v>2.907117592906633E-4</v>
      </c>
      <c r="I74"/>
      <c r="J74" s="22">
        <v>1940</v>
      </c>
      <c r="K74"/>
      <c r="L74" s="23">
        <v>-0.16036131553999999</v>
      </c>
      <c r="M74" s="23">
        <v>-0.18169281665000001</v>
      </c>
      <c r="N74" s="23">
        <v>-0.27822112523000003</v>
      </c>
      <c r="O74" s="23">
        <v>-0.23983614920000002</v>
      </c>
      <c r="P74" s="62"/>
      <c r="Q74" s="21">
        <v>6.2477216542000001E-3</v>
      </c>
      <c r="R74" s="21">
        <v>0.10096045673000001</v>
      </c>
      <c r="S74" s="62"/>
      <c r="T74" s="65">
        <v>570.79013729999997</v>
      </c>
      <c r="U74" s="67">
        <v>3.0499999999999998E-3</v>
      </c>
      <c r="V74"/>
      <c r="W74" s="65">
        <v>252200</v>
      </c>
      <c r="X74" s="65">
        <v>411231.07448000001</v>
      </c>
      <c r="Y74" s="57">
        <v>0.61328050249827515</v>
      </c>
      <c r="Z74"/>
      <c r="AA74" s="58">
        <v>14.525952845999999</v>
      </c>
      <c r="AB74" s="23">
        <v>8.985125471752578E-2</v>
      </c>
      <c r="AC74" s="23" t="s">
        <v>156</v>
      </c>
      <c r="AD74" s="66">
        <v>44165</v>
      </c>
    </row>
    <row r="75" spans="1:30" s="5" customFormat="1" ht="15" customHeight="1" x14ac:dyDescent="0.35">
      <c r="A75" s="18"/>
      <c r="B75" s="20" t="s">
        <v>147</v>
      </c>
      <c r="C75" s="19" t="s">
        <v>325</v>
      </c>
      <c r="D75" s="19" t="s">
        <v>194</v>
      </c>
      <c r="E75" s="19" t="s">
        <v>252</v>
      </c>
      <c r="F75" s="19" t="s">
        <v>326</v>
      </c>
      <c r="G75" s="19" t="s">
        <v>327</v>
      </c>
      <c r="H75" s="21">
        <v>1.15E-2</v>
      </c>
      <c r="I75"/>
      <c r="J75" s="22">
        <v>103.2</v>
      </c>
      <c r="K75"/>
      <c r="L75" s="23">
        <v>6.1478812459E-3</v>
      </c>
      <c r="M75" s="23">
        <v>2.2022018896999999E-2</v>
      </c>
      <c r="N75" s="23">
        <v>-5.0576945565999995E-2</v>
      </c>
      <c r="O75" s="23">
        <v>-1.7263855936000001E-2</v>
      </c>
      <c r="P75" s="62"/>
      <c r="Q75" s="21">
        <v>6.4897326617999991E-3</v>
      </c>
      <c r="R75" s="21">
        <v>6.5120965295E-2</v>
      </c>
      <c r="S75" s="62"/>
      <c r="T75" s="65">
        <v>701.47607777999997</v>
      </c>
      <c r="U75" s="67">
        <v>2.8499999999999997E-3</v>
      </c>
      <c r="V75"/>
      <c r="W75" s="65">
        <v>235675.8792</v>
      </c>
      <c r="X75" s="65">
        <v>235798.11932999999</v>
      </c>
      <c r="Y75" s="57">
        <v>0.99948158988567282</v>
      </c>
      <c r="Z75"/>
      <c r="AA75" s="58">
        <v>0.67</v>
      </c>
      <c r="AB75" s="23">
        <v>7.7906976744186049E-2</v>
      </c>
      <c r="AC75" s="23" t="s">
        <v>155</v>
      </c>
      <c r="AD75" s="66">
        <v>44165</v>
      </c>
    </row>
    <row r="76" spans="1:30" s="5" customFormat="1" ht="15" customHeight="1" x14ac:dyDescent="0.35">
      <c r="A76" s="18"/>
      <c r="B76" s="20" t="s">
        <v>72</v>
      </c>
      <c r="C76" s="19" t="s">
        <v>263</v>
      </c>
      <c r="D76" s="19" t="s">
        <v>228</v>
      </c>
      <c r="E76" s="19" t="s">
        <v>214</v>
      </c>
      <c r="F76" s="19" t="s">
        <v>264</v>
      </c>
      <c r="G76" s="19" t="s">
        <v>264</v>
      </c>
      <c r="H76" s="21">
        <v>1.4999999999999999E-2</v>
      </c>
      <c r="I76"/>
      <c r="J76" s="22">
        <v>294.7</v>
      </c>
      <c r="K76"/>
      <c r="L76" s="23">
        <v>-3.5450790794000001E-2</v>
      </c>
      <c r="M76" s="23">
        <v>-4.3768093853999997E-2</v>
      </c>
      <c r="N76" s="23">
        <v>-0.22743110445</v>
      </c>
      <c r="O76" s="23">
        <v>-0.20997992634999998</v>
      </c>
      <c r="P76" s="62"/>
      <c r="Q76" s="21">
        <v>5.0488599348999996E-3</v>
      </c>
      <c r="R76" s="21">
        <v>5.4976255685000003E-2</v>
      </c>
      <c r="S76" s="62"/>
      <c r="T76" s="65">
        <v>30.317744443999999</v>
      </c>
      <c r="U76" s="67" t="s">
        <v>412</v>
      </c>
      <c r="V76"/>
      <c r="W76" s="65">
        <v>221025</v>
      </c>
      <c r="X76" s="65">
        <v>310660.39549999998</v>
      </c>
      <c r="Y76" s="57">
        <v>0.71146822447150337</v>
      </c>
      <c r="Z76"/>
      <c r="AA76" s="58">
        <v>1.55</v>
      </c>
      <c r="AB76" s="23">
        <v>6.3115032236172389E-2</v>
      </c>
      <c r="AC76" s="23" t="s">
        <v>155</v>
      </c>
      <c r="AD76" s="66">
        <v>44165</v>
      </c>
    </row>
    <row r="77" spans="1:30" s="5" customFormat="1" ht="15" customHeight="1" x14ac:dyDescent="0.35">
      <c r="A77" s="18"/>
      <c r="B77" s="20" t="s">
        <v>66</v>
      </c>
      <c r="C77" s="19" t="s">
        <v>256</v>
      </c>
      <c r="D77" s="19" t="s">
        <v>228</v>
      </c>
      <c r="E77" s="19" t="s">
        <v>229</v>
      </c>
      <c r="F77" s="19" t="s">
        <v>230</v>
      </c>
      <c r="G77" s="19" t="s">
        <v>230</v>
      </c>
      <c r="H77" s="21">
        <v>6.0000000000000001E-3</v>
      </c>
      <c r="I77"/>
      <c r="J77" s="22">
        <v>126.7</v>
      </c>
      <c r="K77"/>
      <c r="L77" s="23">
        <v>-0.12171281507999999</v>
      </c>
      <c r="M77" s="23">
        <v>-0.14176328347</v>
      </c>
      <c r="N77" s="23">
        <v>-2.2087996995000001E-2</v>
      </c>
      <c r="O77" s="23">
        <v>-5.3110466614999998E-4</v>
      </c>
      <c r="P77" s="62"/>
      <c r="Q77" s="21">
        <v>6.4738292010999999E-3</v>
      </c>
      <c r="R77" s="21">
        <v>8.1661153284999996E-2</v>
      </c>
      <c r="S77" s="62"/>
      <c r="T77" s="65">
        <v>252.70324840999999</v>
      </c>
      <c r="U77" s="67" t="s">
        <v>412</v>
      </c>
      <c r="V77"/>
      <c r="W77" s="65">
        <v>201453</v>
      </c>
      <c r="X77" s="65">
        <v>174849.06464</v>
      </c>
      <c r="Y77" s="57">
        <v>1.1521537184930062</v>
      </c>
      <c r="Z77"/>
      <c r="AA77" s="58">
        <v>0.94</v>
      </c>
      <c r="AB77" s="23">
        <v>8.9029202841357527E-2</v>
      </c>
      <c r="AC77" s="23" t="s">
        <v>155</v>
      </c>
      <c r="AD77" s="66">
        <v>44165</v>
      </c>
    </row>
    <row r="78" spans="1:30" s="5" customFormat="1" ht="15" customHeight="1" x14ac:dyDescent="0.35">
      <c r="A78" s="18"/>
      <c r="B78" s="20" t="s">
        <v>54</v>
      </c>
      <c r="C78" s="19" t="s">
        <v>224</v>
      </c>
      <c r="D78" s="19" t="s">
        <v>194</v>
      </c>
      <c r="E78" s="19" t="s">
        <v>225</v>
      </c>
      <c r="F78" s="19" t="s">
        <v>226</v>
      </c>
      <c r="G78" s="19" t="s">
        <v>223</v>
      </c>
      <c r="H78" s="21">
        <v>1.2E-2</v>
      </c>
      <c r="I78"/>
      <c r="J78" s="22">
        <v>129</v>
      </c>
      <c r="K78"/>
      <c r="L78" s="23">
        <v>-0.11812731624</v>
      </c>
      <c r="M78" s="23">
        <v>-0.26338543133000003</v>
      </c>
      <c r="N78" s="23">
        <v>-4.8562733881999998E-2</v>
      </c>
      <c r="O78" s="23">
        <v>-1.9374109637000002E-2</v>
      </c>
      <c r="P78" s="62"/>
      <c r="Q78" s="21">
        <v>4.7625527282999999E-3</v>
      </c>
      <c r="R78" s="21">
        <v>9.7977366426000009E-2</v>
      </c>
      <c r="S78" s="62"/>
      <c r="T78" s="65">
        <v>105.36450777</v>
      </c>
      <c r="U78" s="67" t="s">
        <v>412</v>
      </c>
      <c r="V78"/>
      <c r="W78" s="65">
        <v>203273.04</v>
      </c>
      <c r="X78" s="65">
        <v>152839.34171000001</v>
      </c>
      <c r="Y78" s="57">
        <v>1.3299785102823445</v>
      </c>
      <c r="Z78"/>
      <c r="AA78" s="58">
        <v>0.7</v>
      </c>
      <c r="AB78" s="23">
        <v>6.5116279069767427E-2</v>
      </c>
      <c r="AC78" s="23" t="s">
        <v>158</v>
      </c>
      <c r="AD78" s="66">
        <v>44166</v>
      </c>
    </row>
    <row r="79" spans="1:30" s="5" customFormat="1" ht="15" customHeight="1" x14ac:dyDescent="0.35">
      <c r="A79" s="18"/>
      <c r="B79" s="20" t="s">
        <v>84</v>
      </c>
      <c r="C79" s="19" t="s">
        <v>285</v>
      </c>
      <c r="D79" s="19" t="s">
        <v>228</v>
      </c>
      <c r="E79" s="19" t="s">
        <v>217</v>
      </c>
      <c r="F79" s="19" t="s">
        <v>286</v>
      </c>
      <c r="G79" s="19" t="s">
        <v>286</v>
      </c>
      <c r="H79" s="21">
        <v>1.1000000000000001E-3</v>
      </c>
      <c r="I79"/>
      <c r="J79" s="22">
        <v>3.01</v>
      </c>
      <c r="K79"/>
      <c r="L79" s="23">
        <v>9.1699791046000005E-3</v>
      </c>
      <c r="M79" s="23">
        <v>-9.1751417448999988E-3</v>
      </c>
      <c r="N79" s="23">
        <v>-0.37036347995000002</v>
      </c>
      <c r="O79" s="23">
        <v>-0.37793425975</v>
      </c>
      <c r="P79" s="62"/>
      <c r="Q79" s="21">
        <v>2.4749163879999999E-3</v>
      </c>
      <c r="R79" s="21">
        <v>2.0921843686999998E-2</v>
      </c>
      <c r="S79" s="62"/>
      <c r="T79" s="65">
        <v>181.76639825000001</v>
      </c>
      <c r="U79" s="67">
        <v>2.5000000000000001E-3</v>
      </c>
      <c r="V79"/>
      <c r="W79" s="65">
        <v>207790.83499999999</v>
      </c>
      <c r="X79" s="65">
        <v>200757.68612</v>
      </c>
      <c r="Y79" s="57">
        <v>1.035033024219038</v>
      </c>
      <c r="Z79"/>
      <c r="AA79" s="58">
        <v>7.4000000000000003E-3</v>
      </c>
      <c r="AB79" s="23">
        <v>2.9501661129568108E-2</v>
      </c>
      <c r="AC79" s="23" t="s">
        <v>155</v>
      </c>
      <c r="AD79" s="66">
        <v>44169</v>
      </c>
    </row>
    <row r="80" spans="1:30" s="5" customFormat="1" ht="15" customHeight="1" x14ac:dyDescent="0.35">
      <c r="A80" s="18"/>
      <c r="B80" s="20" t="s">
        <v>103</v>
      </c>
      <c r="C80" s="19" t="s">
        <v>313</v>
      </c>
      <c r="D80" s="19" t="s">
        <v>194</v>
      </c>
      <c r="E80" s="19" t="s">
        <v>252</v>
      </c>
      <c r="F80" s="19" t="s">
        <v>276</v>
      </c>
      <c r="G80" s="19" t="s">
        <v>314</v>
      </c>
      <c r="H80" s="21">
        <v>8.0000000000000002E-3</v>
      </c>
      <c r="I80"/>
      <c r="J80" s="22">
        <v>101.68</v>
      </c>
      <c r="K80"/>
      <c r="L80" s="23">
        <v>2.3324588418999998E-2</v>
      </c>
      <c r="M80" s="23">
        <v>4.4927814054999994E-2</v>
      </c>
      <c r="N80" s="23">
        <v>6.9598432159000009E-2</v>
      </c>
      <c r="O80" s="23">
        <v>8.9851881650000007E-2</v>
      </c>
      <c r="P80" s="62"/>
      <c r="Q80" s="21">
        <v>8.0878681977000003E-3</v>
      </c>
      <c r="R80" s="21">
        <v>9.8958648139999994E-2</v>
      </c>
      <c r="S80" s="62"/>
      <c r="T80" s="65">
        <v>382.50013253999998</v>
      </c>
      <c r="U80" s="67" t="s">
        <v>412</v>
      </c>
      <c r="V80"/>
      <c r="W80" s="65">
        <v>200598.87959999999</v>
      </c>
      <c r="X80" s="65">
        <v>199880.47224</v>
      </c>
      <c r="Y80" s="57">
        <v>1.0035941848243053</v>
      </c>
      <c r="Z80"/>
      <c r="AA80" s="58">
        <v>0.81</v>
      </c>
      <c r="AB80" s="23">
        <v>9.5594020456333598E-2</v>
      </c>
      <c r="AC80" s="23" t="s">
        <v>157</v>
      </c>
      <c r="AD80" s="66">
        <v>44165</v>
      </c>
    </row>
    <row r="81" spans="1:30" s="5" customFormat="1" ht="15" customHeight="1" x14ac:dyDescent="0.35">
      <c r="A81" s="18"/>
      <c r="B81" s="20" t="s">
        <v>63</v>
      </c>
      <c r="C81" s="19" t="s">
        <v>243</v>
      </c>
      <c r="D81" s="19" t="s">
        <v>228</v>
      </c>
      <c r="E81" s="19" t="s">
        <v>214</v>
      </c>
      <c r="F81" s="19" t="s">
        <v>211</v>
      </c>
      <c r="G81" s="19" t="s">
        <v>238</v>
      </c>
      <c r="H81" s="21">
        <v>1.2E-2</v>
      </c>
      <c r="I81"/>
      <c r="J81" s="22">
        <v>132.6</v>
      </c>
      <c r="K81"/>
      <c r="L81" s="23">
        <v>8.7210878373000008E-3</v>
      </c>
      <c r="M81" s="23">
        <v>2.8615594890999997E-2</v>
      </c>
      <c r="N81" s="23">
        <v>-7.3983293756000004E-2</v>
      </c>
      <c r="O81" s="23">
        <v>-7.8987140208999995E-2</v>
      </c>
      <c r="P81" s="62"/>
      <c r="Q81" s="21">
        <v>4.2273403257999994E-3</v>
      </c>
      <c r="R81" s="21">
        <v>4.8166355104000004E-2</v>
      </c>
      <c r="S81" s="62"/>
      <c r="T81" s="65">
        <v>90.119631587000001</v>
      </c>
      <c r="U81" s="67" t="s">
        <v>412</v>
      </c>
      <c r="V81"/>
      <c r="W81" s="65">
        <v>195283.73147</v>
      </c>
      <c r="X81" s="65">
        <v>175682.34072000001</v>
      </c>
      <c r="Y81" s="57">
        <v>1.1115729143274589</v>
      </c>
      <c r="Z81"/>
      <c r="AA81" s="58">
        <v>0.55800892300000005</v>
      </c>
      <c r="AB81" s="23">
        <v>5.049854506787331E-2</v>
      </c>
      <c r="AC81" s="23" t="s">
        <v>155</v>
      </c>
      <c r="AD81" s="66">
        <v>44172</v>
      </c>
    </row>
    <row r="82" spans="1:30" s="5" customFormat="1" ht="15" customHeight="1" x14ac:dyDescent="0.35">
      <c r="A82" s="18"/>
      <c r="B82" s="20" t="s">
        <v>69</v>
      </c>
      <c r="C82" s="19" t="s">
        <v>260</v>
      </c>
      <c r="D82" s="19" t="s">
        <v>228</v>
      </c>
      <c r="E82" s="19" t="s">
        <v>214</v>
      </c>
      <c r="F82" s="19" t="s">
        <v>211</v>
      </c>
      <c r="G82" s="19" t="s">
        <v>215</v>
      </c>
      <c r="H82" s="21">
        <v>3.0000000000000001E-3</v>
      </c>
      <c r="I82"/>
      <c r="J82" s="22">
        <v>59.75</v>
      </c>
      <c r="K82"/>
      <c r="L82" s="23">
        <v>-9.1876688822000008E-2</v>
      </c>
      <c r="M82" s="23">
        <v>-8.2064986773000004E-2</v>
      </c>
      <c r="N82" s="23">
        <v>-0.34604775042000002</v>
      </c>
      <c r="O82" s="23">
        <v>-0.30905505741</v>
      </c>
      <c r="P82" s="62"/>
      <c r="Q82" s="21">
        <v>2.9540992272000001E-3</v>
      </c>
      <c r="R82" s="21">
        <v>3.0902182522000003E-2</v>
      </c>
      <c r="S82" s="62"/>
      <c r="T82" s="65">
        <v>29.303486507999999</v>
      </c>
      <c r="U82" s="67" t="s">
        <v>412</v>
      </c>
      <c r="V82"/>
      <c r="W82" s="65">
        <v>176217.568</v>
      </c>
      <c r="X82" s="65">
        <v>270969.55494</v>
      </c>
      <c r="Y82" s="57">
        <v>0.65032238783807039</v>
      </c>
      <c r="Z82"/>
      <c r="AA82" s="58">
        <v>0.194941008</v>
      </c>
      <c r="AB82" s="23">
        <v>3.9151332150627612E-2</v>
      </c>
      <c r="AC82" s="23" t="s">
        <v>155</v>
      </c>
      <c r="AD82" s="66">
        <v>44155</v>
      </c>
    </row>
    <row r="83" spans="1:30" s="5" customFormat="1" ht="15" customHeight="1" x14ac:dyDescent="0.35">
      <c r="A83" s="18"/>
      <c r="B83" s="20" t="s">
        <v>75</v>
      </c>
      <c r="C83" s="19" t="s">
        <v>271</v>
      </c>
      <c r="D83" s="19" t="s">
        <v>228</v>
      </c>
      <c r="E83" s="19" t="s">
        <v>198</v>
      </c>
      <c r="F83" s="19" t="s">
        <v>211</v>
      </c>
      <c r="G83" s="19" t="s">
        <v>0</v>
      </c>
      <c r="H83" s="21">
        <v>2E-3</v>
      </c>
      <c r="I83"/>
      <c r="J83" s="22">
        <v>74.95</v>
      </c>
      <c r="K83"/>
      <c r="L83" s="23">
        <v>7.1435156950999997E-3</v>
      </c>
      <c r="M83" s="23">
        <v>-3.8476170050000001E-2</v>
      </c>
      <c r="N83" s="23">
        <v>-0.28695339686999999</v>
      </c>
      <c r="O83" s="23">
        <v>-0.18836228558999998</v>
      </c>
      <c r="P83" s="62"/>
      <c r="Q83" s="21">
        <v>1.3419216317999999E-3</v>
      </c>
      <c r="R83" s="21">
        <v>2.1762949337000001E-2</v>
      </c>
      <c r="S83" s="62"/>
      <c r="T83" s="65">
        <v>56.379579999999997</v>
      </c>
      <c r="U83" s="67" t="s">
        <v>412</v>
      </c>
      <c r="V83"/>
      <c r="W83" s="65">
        <v>189096.4516</v>
      </c>
      <c r="X83" s="65">
        <v>229123.48194999999</v>
      </c>
      <c r="Y83" s="57">
        <v>0.82530367464154197</v>
      </c>
      <c r="Z83"/>
      <c r="AA83" s="58">
        <v>0.1</v>
      </c>
      <c r="AB83" s="23">
        <v>1.6010673782521682E-2</v>
      </c>
      <c r="AC83" s="23" t="s">
        <v>155</v>
      </c>
      <c r="AD83" s="66">
        <v>44172</v>
      </c>
    </row>
    <row r="84" spans="1:30" s="5" customFormat="1" ht="15" customHeight="1" x14ac:dyDescent="0.35">
      <c r="A84" s="18"/>
      <c r="B84" s="20" t="s">
        <v>58</v>
      </c>
      <c r="C84" s="19" t="s">
        <v>234</v>
      </c>
      <c r="D84" s="19" t="s">
        <v>228</v>
      </c>
      <c r="E84" s="19" t="s">
        <v>214</v>
      </c>
      <c r="F84" s="19" t="s">
        <v>223</v>
      </c>
      <c r="G84" s="19" t="s">
        <v>223</v>
      </c>
      <c r="H84" s="21">
        <v>2E-3</v>
      </c>
      <c r="I84"/>
      <c r="J84" s="22">
        <v>70.400000000000006</v>
      </c>
      <c r="K84"/>
      <c r="L84" s="23">
        <v>-3.0147123898000001E-3</v>
      </c>
      <c r="M84" s="23">
        <v>-1.2176814583E-2</v>
      </c>
      <c r="N84" s="23">
        <v>-0.26366696924999999</v>
      </c>
      <c r="O84" s="23">
        <v>-0.23540972197999999</v>
      </c>
      <c r="P84" s="62"/>
      <c r="Q84" s="21">
        <v>5.9129945094E-3</v>
      </c>
      <c r="R84" s="21">
        <v>5.3908629442000006E-2</v>
      </c>
      <c r="S84" s="62"/>
      <c r="T84" s="65">
        <v>264.21361714</v>
      </c>
      <c r="U84" s="67">
        <v>2.2699999999999999E-3</v>
      </c>
      <c r="V84"/>
      <c r="W84" s="65">
        <v>188390.39999999999</v>
      </c>
      <c r="X84" s="65">
        <v>274674.08749000001</v>
      </c>
      <c r="Y84" s="57">
        <v>0.68586884813755389</v>
      </c>
      <c r="Z84"/>
      <c r="AA84" s="58">
        <v>0.42</v>
      </c>
      <c r="AB84" s="23">
        <v>7.159090909090908E-2</v>
      </c>
      <c r="AC84" s="23" t="s">
        <v>155</v>
      </c>
      <c r="AD84" s="66">
        <v>44165</v>
      </c>
    </row>
    <row r="85" spans="1:30" s="5" customFormat="1" ht="15" customHeight="1" x14ac:dyDescent="0.35">
      <c r="A85" s="18"/>
      <c r="B85" s="20" t="s">
        <v>87</v>
      </c>
      <c r="C85" s="19" t="s">
        <v>291</v>
      </c>
      <c r="D85" s="19" t="s">
        <v>228</v>
      </c>
      <c r="E85" s="19" t="s">
        <v>217</v>
      </c>
      <c r="F85" s="19" t="s">
        <v>276</v>
      </c>
      <c r="G85" s="19" t="s">
        <v>246</v>
      </c>
      <c r="H85" s="21">
        <v>2.3E-3</v>
      </c>
      <c r="I85"/>
      <c r="J85" s="22">
        <v>200.39</v>
      </c>
      <c r="K85"/>
      <c r="L85" s="23">
        <v>3.4023994122000002E-3</v>
      </c>
      <c r="M85" s="23">
        <v>7.5645602605000001E-2</v>
      </c>
      <c r="N85" s="23">
        <v>0.11185435102999999</v>
      </c>
      <c r="O85" s="23">
        <v>0.14261377343000001</v>
      </c>
      <c r="P85" s="62"/>
      <c r="Q85" s="21">
        <v>3.3681381873999997E-3</v>
      </c>
      <c r="R85" s="21">
        <v>0.11369285186999999</v>
      </c>
      <c r="S85" s="62"/>
      <c r="T85" s="65">
        <v>153.71578221999999</v>
      </c>
      <c r="U85" s="67" t="s">
        <v>412</v>
      </c>
      <c r="V85"/>
      <c r="W85" s="65">
        <v>185793.99317999999</v>
      </c>
      <c r="X85" s="65">
        <v>181625.34883</v>
      </c>
      <c r="Y85" s="57">
        <v>1.0229518862694755</v>
      </c>
      <c r="Z85"/>
      <c r="AA85" s="58">
        <v>0.67490753000000003</v>
      </c>
      <c r="AB85" s="23">
        <v>4.0415641299466044E-2</v>
      </c>
      <c r="AC85" s="23" t="s">
        <v>155</v>
      </c>
      <c r="AD85" s="66">
        <v>44165</v>
      </c>
    </row>
    <row r="86" spans="1:30" s="5" customFormat="1" ht="15" customHeight="1" x14ac:dyDescent="0.35">
      <c r="A86" s="18"/>
      <c r="B86" s="20" t="s">
        <v>64</v>
      </c>
      <c r="C86" s="19" t="s">
        <v>244</v>
      </c>
      <c r="D86" s="19" t="s">
        <v>228</v>
      </c>
      <c r="E86" s="19" t="s">
        <v>214</v>
      </c>
      <c r="F86" s="19" t="s">
        <v>245</v>
      </c>
      <c r="G86" s="19" t="s">
        <v>246</v>
      </c>
      <c r="H86" s="21">
        <v>4.0000000000000001E-3</v>
      </c>
      <c r="I86"/>
      <c r="J86" s="22">
        <v>103.26</v>
      </c>
      <c r="K86"/>
      <c r="L86" s="23">
        <v>7.5735285463E-4</v>
      </c>
      <c r="M86" s="23">
        <v>-8.4944303962000006E-3</v>
      </c>
      <c r="N86" s="23">
        <v>-6.3451322549000003E-2</v>
      </c>
      <c r="O86" s="23">
        <v>-1.0147440524999999E-3</v>
      </c>
      <c r="P86" s="62"/>
      <c r="Q86" s="21">
        <v>3.9703086872999995E-3</v>
      </c>
      <c r="R86" s="21">
        <v>4.9667115402000001E-2</v>
      </c>
      <c r="S86" s="62"/>
      <c r="T86" s="65">
        <v>175.81521237999999</v>
      </c>
      <c r="U86" s="67">
        <v>2.2000000000000001E-3</v>
      </c>
      <c r="V86"/>
      <c r="W86" s="65">
        <v>184301.33927999999</v>
      </c>
      <c r="X86" s="65">
        <v>162100.08186999999</v>
      </c>
      <c r="Y86" s="57">
        <v>1.1369601862866721</v>
      </c>
      <c r="Z86"/>
      <c r="AA86" s="58">
        <v>0.41132397999999998</v>
      </c>
      <c r="AB86" s="23">
        <v>4.7800578733294595E-2</v>
      </c>
      <c r="AC86" s="23" t="s">
        <v>155</v>
      </c>
      <c r="AD86" s="66">
        <v>44165</v>
      </c>
    </row>
    <row r="87" spans="1:30" s="5" customFormat="1" ht="15" customHeight="1" x14ac:dyDescent="0.35">
      <c r="A87" s="18"/>
      <c r="B87" s="20" t="s">
        <v>77</v>
      </c>
      <c r="C87" s="19" t="s">
        <v>274</v>
      </c>
      <c r="D87" s="19" t="s">
        <v>228</v>
      </c>
      <c r="E87" s="19" t="s">
        <v>198</v>
      </c>
      <c r="F87" s="19" t="s">
        <v>270</v>
      </c>
      <c r="G87" s="19" t="s">
        <v>270</v>
      </c>
      <c r="H87" s="21">
        <v>2.5000000000000001E-3</v>
      </c>
      <c r="I87"/>
      <c r="J87" s="22">
        <v>64.150000000000006</v>
      </c>
      <c r="K87"/>
      <c r="L87" s="23">
        <v>1.8592087446000001E-2</v>
      </c>
      <c r="M87" s="23">
        <v>2.4604939676000002E-2</v>
      </c>
      <c r="N87" s="23">
        <v>-0.25378279870999998</v>
      </c>
      <c r="O87" s="23">
        <v>-0.15636859187000002</v>
      </c>
      <c r="P87" s="62"/>
      <c r="Q87" s="21">
        <v>3.9538193894999999E-3</v>
      </c>
      <c r="R87" s="21">
        <v>4.5231813042000003E-2</v>
      </c>
      <c r="S87" s="62"/>
      <c r="T87" s="65">
        <v>299.86506158999998</v>
      </c>
      <c r="U87" s="67">
        <v>2.14E-3</v>
      </c>
      <c r="V87"/>
      <c r="W87" s="65">
        <v>182827.5</v>
      </c>
      <c r="X87" s="65">
        <v>279925.64227999997</v>
      </c>
      <c r="Y87" s="57">
        <v>0.65312880417408836</v>
      </c>
      <c r="Z87"/>
      <c r="AA87" s="58">
        <v>0.25</v>
      </c>
      <c r="AB87" s="23">
        <v>4.6765393608729534E-2</v>
      </c>
      <c r="AC87" s="23" t="s">
        <v>155</v>
      </c>
      <c r="AD87" s="66">
        <v>44165</v>
      </c>
    </row>
    <row r="88" spans="1:30" s="5" customFormat="1" ht="15" customHeight="1" x14ac:dyDescent="0.35">
      <c r="A88" s="18"/>
      <c r="B88" s="20" t="s">
        <v>183</v>
      </c>
      <c r="C88" s="19" t="s">
        <v>367</v>
      </c>
      <c r="D88" s="19" t="s">
        <v>228</v>
      </c>
      <c r="E88" s="19" t="s">
        <v>217</v>
      </c>
      <c r="F88" s="19" t="s">
        <v>226</v>
      </c>
      <c r="G88" s="19" t="s">
        <v>226</v>
      </c>
      <c r="H88" s="21">
        <v>6.0000000000000001E-3</v>
      </c>
      <c r="I88"/>
      <c r="J88" s="22">
        <v>105</v>
      </c>
      <c r="K88"/>
      <c r="L88" s="23">
        <v>1.1420037343000001E-2</v>
      </c>
      <c r="M88" s="23">
        <v>8.8734753767999996E-2</v>
      </c>
      <c r="N88" s="23">
        <v>2.7291763768999999E-2</v>
      </c>
      <c r="O88" s="23">
        <v>7.2953149393000002E-2</v>
      </c>
      <c r="P88" s="62"/>
      <c r="Q88" s="21">
        <v>8.7376294959000001E-3</v>
      </c>
      <c r="R88" s="21">
        <v>9.2831141674000014E-2</v>
      </c>
      <c r="S88" s="62"/>
      <c r="T88" s="65">
        <v>63.181101110999997</v>
      </c>
      <c r="U88" s="67" t="s">
        <v>412</v>
      </c>
      <c r="V88"/>
      <c r="W88" s="65">
        <v>179859.75</v>
      </c>
      <c r="X88" s="65">
        <v>147576.25409</v>
      </c>
      <c r="Y88" s="57">
        <v>1.2187580658492103</v>
      </c>
      <c r="Z88"/>
      <c r="AA88" s="58">
        <v>0.91482980822000004</v>
      </c>
      <c r="AB88" s="23">
        <v>0.10455197808228572</v>
      </c>
      <c r="AC88" s="23" t="s">
        <v>184</v>
      </c>
      <c r="AD88" s="66">
        <v>44012</v>
      </c>
    </row>
    <row r="89" spans="1:30" s="5" customFormat="1" ht="15" customHeight="1" x14ac:dyDescent="0.35">
      <c r="A89" s="18"/>
      <c r="B89" s="20" t="s">
        <v>91</v>
      </c>
      <c r="C89" s="19" t="s">
        <v>295</v>
      </c>
      <c r="D89" s="19" t="s">
        <v>228</v>
      </c>
      <c r="E89" s="19" t="s">
        <v>288</v>
      </c>
      <c r="F89" s="19" t="s">
        <v>221</v>
      </c>
      <c r="G89" s="19" t="s">
        <v>221</v>
      </c>
      <c r="H89" s="21">
        <v>1.3000000000000001E-2</v>
      </c>
      <c r="I89"/>
      <c r="J89" s="22" t="s">
        <v>0</v>
      </c>
      <c r="K89"/>
      <c r="L89" s="23" t="s">
        <v>412</v>
      </c>
      <c r="M89" s="23" t="s">
        <v>412</v>
      </c>
      <c r="N89" s="23" t="s">
        <v>412</v>
      </c>
      <c r="O89" s="23" t="s">
        <v>412</v>
      </c>
      <c r="P89" s="62"/>
      <c r="Q89" s="21">
        <v>5.0613059594999997E-3</v>
      </c>
      <c r="R89" s="21">
        <v>0.48558937823999998</v>
      </c>
      <c r="S89" s="62"/>
      <c r="T89" s="65">
        <v>968.99904380999999</v>
      </c>
      <c r="U89" s="67" t="s">
        <v>412</v>
      </c>
      <c r="V89"/>
      <c r="W89" s="65">
        <v>3220.59</v>
      </c>
      <c r="X89" s="65">
        <v>6407.8902900000003</v>
      </c>
      <c r="Y89" s="57">
        <v>0.50259755617632462</v>
      </c>
      <c r="Z89"/>
      <c r="AA89" s="58">
        <v>52.5</v>
      </c>
      <c r="AB89" s="23" t="e">
        <v>#VALUE!</v>
      </c>
      <c r="AC89" s="23" t="s">
        <v>155</v>
      </c>
      <c r="AD89" s="66">
        <v>44165</v>
      </c>
    </row>
    <row r="90" spans="1:30" s="5" customFormat="1" ht="15" customHeight="1" x14ac:dyDescent="0.35">
      <c r="A90" s="18"/>
      <c r="B90" s="20" t="s">
        <v>61</v>
      </c>
      <c r="C90" s="19" t="s">
        <v>239</v>
      </c>
      <c r="D90" s="19" t="s">
        <v>228</v>
      </c>
      <c r="E90" s="19" t="s">
        <v>214</v>
      </c>
      <c r="F90" s="19" t="s">
        <v>240</v>
      </c>
      <c r="G90" s="19" t="s">
        <v>241</v>
      </c>
      <c r="H90" s="21">
        <v>2.5000000000000001E-3</v>
      </c>
      <c r="I90"/>
      <c r="J90" s="22">
        <v>82</v>
      </c>
      <c r="K90"/>
      <c r="L90" s="23">
        <v>-2.9701372099999998E-2</v>
      </c>
      <c r="M90" s="23">
        <v>-2.4965028270000002E-2</v>
      </c>
      <c r="N90" s="23">
        <v>-0.19350672204</v>
      </c>
      <c r="O90" s="23">
        <v>-3.3344750726000003E-2</v>
      </c>
      <c r="P90" s="62"/>
      <c r="Q90" s="21">
        <v>8.1661222585000005E-3</v>
      </c>
      <c r="R90" s="21">
        <v>8.1237153763000003E-2</v>
      </c>
      <c r="S90" s="62"/>
      <c r="T90" s="65">
        <v>458.08925111000002</v>
      </c>
      <c r="U90" s="67">
        <v>1.7799999999999999E-3</v>
      </c>
      <c r="V90"/>
      <c r="W90" s="65">
        <v>147436</v>
      </c>
      <c r="X90" s="65">
        <v>135439.36199</v>
      </c>
      <c r="Y90" s="57">
        <v>1.0885757126564561</v>
      </c>
      <c r="Z90"/>
      <c r="AA90" s="58">
        <v>0.7</v>
      </c>
      <c r="AB90" s="23">
        <v>0.10243902439024388</v>
      </c>
      <c r="AC90" s="23" t="s">
        <v>155</v>
      </c>
      <c r="AD90" s="66">
        <v>44165</v>
      </c>
    </row>
    <row r="91" spans="1:30" s="5" customFormat="1" ht="15" customHeight="1" x14ac:dyDescent="0.35">
      <c r="A91" s="18"/>
      <c r="B91" s="20" t="s">
        <v>83</v>
      </c>
      <c r="C91" s="19" t="s">
        <v>282</v>
      </c>
      <c r="D91" s="19" t="s">
        <v>194</v>
      </c>
      <c r="E91" s="19" t="s">
        <v>283</v>
      </c>
      <c r="F91" s="19" t="s">
        <v>211</v>
      </c>
      <c r="G91" s="19" t="s">
        <v>284</v>
      </c>
      <c r="H91" s="21">
        <v>5.0000000000000001E-3</v>
      </c>
      <c r="I91"/>
      <c r="J91" s="22">
        <v>125.24</v>
      </c>
      <c r="K91"/>
      <c r="L91" s="23">
        <v>2.6557377048E-2</v>
      </c>
      <c r="M91" s="23">
        <v>4.3666666665999998E-2</v>
      </c>
      <c r="N91" s="23">
        <v>-0.32667754649999997</v>
      </c>
      <c r="O91" s="23">
        <v>-0.31822701422999999</v>
      </c>
      <c r="P91" s="62"/>
      <c r="Q91" s="21">
        <v>0</v>
      </c>
      <c r="R91" s="21">
        <v>9.4915077726999992E-3</v>
      </c>
      <c r="S91" s="62"/>
      <c r="T91" s="65">
        <v>307.32888380999998</v>
      </c>
      <c r="U91" s="67">
        <v>1.8500000000000001E-3</v>
      </c>
      <c r="V91"/>
      <c r="W91" s="65">
        <v>157429.43528000001</v>
      </c>
      <c r="X91" s="65">
        <v>181350.88750000001</v>
      </c>
      <c r="Y91" s="57">
        <v>0.86809299612608726</v>
      </c>
      <c r="Z91"/>
      <c r="AA91" s="58">
        <v>0</v>
      </c>
      <c r="AB91" s="23">
        <v>0</v>
      </c>
      <c r="AC91" s="23" t="s">
        <v>157</v>
      </c>
      <c r="AD91" s="66">
        <v>43889</v>
      </c>
    </row>
    <row r="92" spans="1:30" s="5" customFormat="1" ht="15" customHeight="1" x14ac:dyDescent="0.35">
      <c r="A92" s="18"/>
      <c r="B92" s="20" t="s">
        <v>65</v>
      </c>
      <c r="C92" s="19" t="s">
        <v>255</v>
      </c>
      <c r="D92" s="19" t="s">
        <v>228</v>
      </c>
      <c r="E92" s="19" t="s">
        <v>214</v>
      </c>
      <c r="F92" s="19" t="s">
        <v>211</v>
      </c>
      <c r="G92" s="19" t="s">
        <v>215</v>
      </c>
      <c r="H92" s="21">
        <v>2.5999999999999999E-3</v>
      </c>
      <c r="I92"/>
      <c r="J92" s="22">
        <v>1484.5</v>
      </c>
      <c r="K92"/>
      <c r="L92" s="23">
        <v>9.1552143766000002E-2</v>
      </c>
      <c r="M92" s="23">
        <v>-0.51535448345000001</v>
      </c>
      <c r="N92" s="23">
        <v>-0.56604207682999996</v>
      </c>
      <c r="O92" s="23">
        <v>-0.56912497488000002</v>
      </c>
      <c r="P92" s="62"/>
      <c r="Q92" s="21">
        <v>0</v>
      </c>
      <c r="R92" s="21">
        <v>7.8435980981999998E-2</v>
      </c>
      <c r="S92" s="62"/>
      <c r="T92" s="65">
        <v>321.46647904999998</v>
      </c>
      <c r="U92" s="67" t="s">
        <v>412</v>
      </c>
      <c r="V92"/>
      <c r="W92" s="65">
        <v>155575.6</v>
      </c>
      <c r="X92" s="65">
        <v>378570.06666999997</v>
      </c>
      <c r="Y92" s="57">
        <v>0.41095589349808648</v>
      </c>
      <c r="Z92"/>
      <c r="AA92" s="58">
        <v>0</v>
      </c>
      <c r="AB92" s="23">
        <v>0</v>
      </c>
      <c r="AC92" s="23" t="s">
        <v>155</v>
      </c>
      <c r="AD92" s="66">
        <v>44134</v>
      </c>
    </row>
    <row r="93" spans="1:30" s="5" customFormat="1" ht="15" customHeight="1" x14ac:dyDescent="0.35">
      <c r="A93" s="18"/>
      <c r="B93" s="20" t="s">
        <v>88</v>
      </c>
      <c r="C93" s="19" t="s">
        <v>292</v>
      </c>
      <c r="D93" s="19" t="s">
        <v>228</v>
      </c>
      <c r="E93" s="19" t="s">
        <v>217</v>
      </c>
      <c r="F93" s="19" t="s">
        <v>230</v>
      </c>
      <c r="G93" s="19" t="s">
        <v>246</v>
      </c>
      <c r="H93" s="21">
        <v>1.7000000000000001E-3</v>
      </c>
      <c r="I93"/>
      <c r="J93" s="22">
        <v>77.489999999999995</v>
      </c>
      <c r="K93"/>
      <c r="L93" s="23">
        <v>2.6935878597000001E-2</v>
      </c>
      <c r="M93" s="23">
        <v>0.18432996492000001</v>
      </c>
      <c r="N93" s="23">
        <v>-5.5620222075000003E-2</v>
      </c>
      <c r="O93" s="23">
        <v>-2.2557796581E-2</v>
      </c>
      <c r="P93" s="62"/>
      <c r="Q93" s="21">
        <v>6.2649006623000005E-4</v>
      </c>
      <c r="R93" s="21">
        <v>0.22030851064000001</v>
      </c>
      <c r="S93" s="62"/>
      <c r="T93" s="65">
        <v>247.37744968000001</v>
      </c>
      <c r="U93" s="67" t="s">
        <v>412</v>
      </c>
      <c r="V93"/>
      <c r="W93" s="65">
        <v>143494.89713999999</v>
      </c>
      <c r="X93" s="65">
        <v>147686.86584000001</v>
      </c>
      <c r="Y93" s="57">
        <v>0.97161583275427155</v>
      </c>
      <c r="Z93"/>
      <c r="AA93" s="58">
        <v>4.7300000000000002E-2</v>
      </c>
      <c r="AB93" s="23">
        <v>7.3248161053039102E-3</v>
      </c>
      <c r="AC93" s="23" t="s">
        <v>155</v>
      </c>
      <c r="AD93" s="66">
        <v>44165</v>
      </c>
    </row>
    <row r="94" spans="1:30" s="5" customFormat="1" ht="15" customHeight="1" x14ac:dyDescent="0.35">
      <c r="A94" s="18"/>
      <c r="B94" s="20" t="s">
        <v>70</v>
      </c>
      <c r="C94" s="19" t="s">
        <v>261</v>
      </c>
      <c r="D94" s="19" t="s">
        <v>228</v>
      </c>
      <c r="E94" s="19" t="s">
        <v>214</v>
      </c>
      <c r="F94" s="19" t="s">
        <v>223</v>
      </c>
      <c r="G94" s="19" t="s">
        <v>223</v>
      </c>
      <c r="H94" s="21">
        <v>2.5000000000000001E-3</v>
      </c>
      <c r="I94"/>
      <c r="J94" s="22">
        <v>148</v>
      </c>
      <c r="K94"/>
      <c r="L94" s="23">
        <v>1.0169954269999998E-2</v>
      </c>
      <c r="M94" s="23">
        <v>-8.4405752550000008E-3</v>
      </c>
      <c r="N94" s="23">
        <v>-0.17259158853999998</v>
      </c>
      <c r="O94" s="23">
        <v>-0.14035489717999999</v>
      </c>
      <c r="P94" s="62"/>
      <c r="Q94" s="21">
        <v>4.3493034318999998E-3</v>
      </c>
      <c r="R94" s="21">
        <v>4.1503177673999997E-2</v>
      </c>
      <c r="S94" s="62"/>
      <c r="T94" s="65">
        <v>112.4925965</v>
      </c>
      <c r="U94" s="67">
        <v>1.6200000000000001E-3</v>
      </c>
      <c r="V94"/>
      <c r="W94" s="65">
        <v>134828</v>
      </c>
      <c r="X94" s="65">
        <v>146443.43171</v>
      </c>
      <c r="Y94" s="57">
        <v>0.92068314997560363</v>
      </c>
      <c r="Z94"/>
      <c r="AA94" s="58">
        <v>0.64</v>
      </c>
      <c r="AB94" s="23">
        <v>5.1891891891891889E-2</v>
      </c>
      <c r="AC94" s="23" t="s">
        <v>156</v>
      </c>
      <c r="AD94" s="66">
        <v>44172</v>
      </c>
    </row>
    <row r="95" spans="1:30" s="5" customFormat="1" ht="15" customHeight="1" x14ac:dyDescent="0.35">
      <c r="A95" s="18"/>
      <c r="B95" s="20" t="s">
        <v>93</v>
      </c>
      <c r="C95" s="19" t="s">
        <v>298</v>
      </c>
      <c r="D95" s="19" t="s">
        <v>228</v>
      </c>
      <c r="E95" s="19" t="s">
        <v>297</v>
      </c>
      <c r="F95" s="19" t="s">
        <v>211</v>
      </c>
      <c r="G95" s="19" t="s">
        <v>215</v>
      </c>
      <c r="H95" s="21">
        <v>3.0000000000000001E-3</v>
      </c>
      <c r="I95"/>
      <c r="J95" s="22">
        <v>196.52</v>
      </c>
      <c r="K95"/>
      <c r="L95" s="23">
        <v>-4.3301136094999998E-2</v>
      </c>
      <c r="M95" s="23">
        <v>-5.1881682276000006E-2</v>
      </c>
      <c r="N95" s="23">
        <v>-0.29779404551999999</v>
      </c>
      <c r="O95" s="23">
        <v>-0.24780438372999999</v>
      </c>
      <c r="P95" s="62"/>
      <c r="Q95" s="21">
        <v>5.8767396264000002E-3</v>
      </c>
      <c r="R95" s="21">
        <v>5.7809838603999998E-2</v>
      </c>
      <c r="S95" s="62"/>
      <c r="T95" s="65">
        <v>140.62679413000001</v>
      </c>
      <c r="U95" s="67" t="s">
        <v>412</v>
      </c>
      <c r="V95"/>
      <c r="W95" s="65">
        <v>126198.85536</v>
      </c>
      <c r="X95" s="65">
        <v>131724.05171</v>
      </c>
      <c r="Y95" s="57">
        <v>0.95805476465175765</v>
      </c>
      <c r="Z95"/>
      <c r="AA95" s="58">
        <v>1.214310709</v>
      </c>
      <c r="AB95" s="23">
        <v>7.4148832220639116E-2</v>
      </c>
      <c r="AC95" s="23" t="s">
        <v>155</v>
      </c>
      <c r="AD95" s="66">
        <v>44172</v>
      </c>
    </row>
    <row r="96" spans="1:30" s="5" customFormat="1" ht="15" customHeight="1" x14ac:dyDescent="0.35">
      <c r="A96" s="18"/>
      <c r="B96" s="20" t="s">
        <v>68</v>
      </c>
      <c r="C96" s="19" t="s">
        <v>258</v>
      </c>
      <c r="D96" s="19" t="s">
        <v>228</v>
      </c>
      <c r="E96" s="19" t="s">
        <v>214</v>
      </c>
      <c r="F96" s="19" t="s">
        <v>259</v>
      </c>
      <c r="G96" s="19" t="s">
        <v>215</v>
      </c>
      <c r="H96" s="21">
        <v>1.3999999999999999E-2</v>
      </c>
      <c r="I96"/>
      <c r="J96" s="22">
        <v>1194.8800000000001</v>
      </c>
      <c r="K96"/>
      <c r="L96" s="23">
        <v>4.7322704203999998E-2</v>
      </c>
      <c r="M96" s="23">
        <v>1.2610169491E-2</v>
      </c>
      <c r="N96" s="23">
        <v>-0.41670490602999999</v>
      </c>
      <c r="O96" s="23">
        <v>-0.31682104058999999</v>
      </c>
      <c r="P96" s="62"/>
      <c r="Q96" s="21">
        <v>0</v>
      </c>
      <c r="R96" s="21">
        <v>0</v>
      </c>
      <c r="S96" s="62"/>
      <c r="T96" s="65">
        <v>70.492848889000001</v>
      </c>
      <c r="U96" s="67" t="s">
        <v>412</v>
      </c>
      <c r="V96"/>
      <c r="W96" s="65">
        <v>132843.17376000001</v>
      </c>
      <c r="X96" s="65">
        <v>222128.85571999999</v>
      </c>
      <c r="Y96" s="57">
        <v>0.5980455503154114</v>
      </c>
      <c r="Z96"/>
      <c r="AA96" s="58">
        <v>0</v>
      </c>
      <c r="AB96" s="23">
        <v>0</v>
      </c>
      <c r="AC96" s="23" t="s">
        <v>155</v>
      </c>
      <c r="AD96" s="66">
        <v>42825</v>
      </c>
    </row>
    <row r="97" spans="1:30" s="5" customFormat="1" ht="15" customHeight="1" x14ac:dyDescent="0.35">
      <c r="A97" s="18"/>
      <c r="B97" s="20" t="s">
        <v>60</v>
      </c>
      <c r="C97" s="19" t="s">
        <v>237</v>
      </c>
      <c r="D97" s="19" t="s">
        <v>228</v>
      </c>
      <c r="E97" s="19" t="s">
        <v>214</v>
      </c>
      <c r="F97" s="19" t="s">
        <v>211</v>
      </c>
      <c r="G97" s="19" t="s">
        <v>238</v>
      </c>
      <c r="H97" s="21">
        <v>1.2E-2</v>
      </c>
      <c r="I97"/>
      <c r="J97" s="22">
        <v>69.7</v>
      </c>
      <c r="K97"/>
      <c r="L97" s="23">
        <v>-2.0973591099000002E-3</v>
      </c>
      <c r="M97" s="23">
        <v>-0.14362870479000001</v>
      </c>
      <c r="N97" s="23">
        <v>-0.21543289081</v>
      </c>
      <c r="O97" s="23">
        <v>-0.18327709911000001</v>
      </c>
      <c r="P97" s="62"/>
      <c r="Q97" s="21">
        <v>6.0311326928999993E-3</v>
      </c>
      <c r="R97" s="21">
        <v>6.6318492042999999E-2</v>
      </c>
      <c r="S97" s="62"/>
      <c r="T97" s="65">
        <v>189.62100508</v>
      </c>
      <c r="U97" s="67" t="s">
        <v>412</v>
      </c>
      <c r="V97"/>
      <c r="W97" s="65">
        <v>126554.01119999999</v>
      </c>
      <c r="X97" s="65">
        <v>177687.14639000001</v>
      </c>
      <c r="Y97" s="57">
        <v>0.71222940866094231</v>
      </c>
      <c r="Z97"/>
      <c r="AA97" s="58">
        <v>0.42374738299999998</v>
      </c>
      <c r="AB97" s="23">
        <v>7.2955073113342886E-2</v>
      </c>
      <c r="AC97" s="23" t="s">
        <v>155</v>
      </c>
      <c r="AD97" s="66">
        <v>44172</v>
      </c>
    </row>
    <row r="98" spans="1:30" s="5" customFormat="1" ht="15" customHeight="1" x14ac:dyDescent="0.35">
      <c r="A98" s="18"/>
      <c r="B98" s="20" t="s">
        <v>82</v>
      </c>
      <c r="C98" s="19" t="s">
        <v>281</v>
      </c>
      <c r="D98" s="19" t="s">
        <v>228</v>
      </c>
      <c r="E98" s="19" t="s">
        <v>217</v>
      </c>
      <c r="F98" s="19" t="s">
        <v>223</v>
      </c>
      <c r="G98" s="19" t="s">
        <v>223</v>
      </c>
      <c r="H98" s="21">
        <v>2.7000000000000001E-3</v>
      </c>
      <c r="I98"/>
      <c r="J98" s="22">
        <v>45.25</v>
      </c>
      <c r="K98"/>
      <c r="L98" s="23">
        <v>-5.5436158781999999E-2</v>
      </c>
      <c r="M98" s="23">
        <v>-4.9859368836E-2</v>
      </c>
      <c r="N98" s="23">
        <v>-0.15898328224</v>
      </c>
      <c r="O98" s="23">
        <v>-0.17027209724999998</v>
      </c>
      <c r="P98" s="62"/>
      <c r="Q98" s="21">
        <v>7.2538860104000005E-3</v>
      </c>
      <c r="R98" s="21">
        <v>7.5729865771999999E-2</v>
      </c>
      <c r="S98" s="62"/>
      <c r="T98" s="65">
        <v>60.203274602999997</v>
      </c>
      <c r="U98" s="67" t="s">
        <v>412</v>
      </c>
      <c r="V98"/>
      <c r="W98" s="65">
        <v>117391.12475</v>
      </c>
      <c r="X98" s="65">
        <v>125939.55344</v>
      </c>
      <c r="Y98" s="57">
        <v>0.93212276479864897</v>
      </c>
      <c r="Z98"/>
      <c r="AA98" s="58">
        <v>0.35</v>
      </c>
      <c r="AB98" s="23">
        <v>9.281767955801104E-2</v>
      </c>
      <c r="AC98" s="23" t="s">
        <v>166</v>
      </c>
      <c r="AD98" s="66">
        <v>44165</v>
      </c>
    </row>
    <row r="99" spans="1:30" s="5" customFormat="1" ht="15" customHeight="1" x14ac:dyDescent="0.35">
      <c r="A99" s="18"/>
      <c r="B99" s="20" t="s">
        <v>57</v>
      </c>
      <c r="C99" s="19" t="s">
        <v>233</v>
      </c>
      <c r="D99" s="19" t="s">
        <v>228</v>
      </c>
      <c r="E99" s="19" t="s">
        <v>214</v>
      </c>
      <c r="F99" s="19" t="s">
        <v>223</v>
      </c>
      <c r="G99" s="19" t="s">
        <v>209</v>
      </c>
      <c r="H99" s="21">
        <v>8.0000000000000002E-3</v>
      </c>
      <c r="I99"/>
      <c r="J99" s="22">
        <v>50.24</v>
      </c>
      <c r="K99"/>
      <c r="L99" s="23">
        <v>5.8102525817999998E-3</v>
      </c>
      <c r="M99" s="23">
        <v>-0.11426094186000001</v>
      </c>
      <c r="N99" s="23">
        <v>-0.20441911108999999</v>
      </c>
      <c r="O99" s="23">
        <v>-0.16887769681000001</v>
      </c>
      <c r="P99" s="62"/>
      <c r="Q99" s="21">
        <v>1.9027069439E-2</v>
      </c>
      <c r="R99" s="21">
        <v>0.14749140893000001</v>
      </c>
      <c r="S99" s="62"/>
      <c r="T99" s="65">
        <v>1566.482244</v>
      </c>
      <c r="U99" s="67">
        <v>1.4599999999999999E-3</v>
      </c>
      <c r="V99"/>
      <c r="W99" s="65">
        <v>121307.99679999999</v>
      </c>
      <c r="X99" s="65">
        <v>140531.52694000001</v>
      </c>
      <c r="Y99" s="57">
        <v>0.86320841622814282</v>
      </c>
      <c r="Z99"/>
      <c r="AA99" s="58">
        <v>0.97</v>
      </c>
      <c r="AB99" s="23">
        <v>0.23168789808917198</v>
      </c>
      <c r="AC99" s="23" t="s">
        <v>155</v>
      </c>
      <c r="AD99" s="66">
        <v>44165</v>
      </c>
    </row>
    <row r="100" spans="1:30" s="5" customFormat="1" ht="15" customHeight="1" x14ac:dyDescent="0.35">
      <c r="A100" s="18"/>
      <c r="B100" s="20" t="s">
        <v>95</v>
      </c>
      <c r="C100" s="19" t="s">
        <v>301</v>
      </c>
      <c r="D100" s="19" t="s">
        <v>194</v>
      </c>
      <c r="E100" s="19" t="s">
        <v>302</v>
      </c>
      <c r="F100" s="19" t="s">
        <v>226</v>
      </c>
      <c r="G100" s="19" t="s">
        <v>223</v>
      </c>
      <c r="H100" s="21">
        <v>6.0000000000000001E-3</v>
      </c>
      <c r="I100"/>
      <c r="J100" s="22">
        <v>93.43</v>
      </c>
      <c r="K100"/>
      <c r="L100" s="23">
        <v>2.3016943094E-2</v>
      </c>
      <c r="M100" s="23">
        <v>3.3723269245E-2</v>
      </c>
      <c r="N100" s="23">
        <v>0.114912826</v>
      </c>
      <c r="O100" s="23">
        <v>0.11883590178</v>
      </c>
      <c r="P100" s="62"/>
      <c r="Q100" s="21">
        <v>1.0186249190000001E-2</v>
      </c>
      <c r="R100" s="21">
        <v>5.5059841098000002E-2</v>
      </c>
      <c r="S100" s="62"/>
      <c r="T100" s="65">
        <v>34.616940634999999</v>
      </c>
      <c r="U100" s="67" t="s">
        <v>412</v>
      </c>
      <c r="V100"/>
      <c r="W100" s="65">
        <v>117176.54252</v>
      </c>
      <c r="X100" s="65">
        <v>126486.24056999999</v>
      </c>
      <c r="Y100" s="57">
        <v>0.92639754325809198</v>
      </c>
      <c r="Z100"/>
      <c r="AA100" s="58">
        <v>0.93968148780000005</v>
      </c>
      <c r="AB100" s="23">
        <v>0.12069118969924006</v>
      </c>
      <c r="AC100" s="23" t="s">
        <v>158</v>
      </c>
      <c r="AD100" s="66">
        <v>44166</v>
      </c>
    </row>
    <row r="101" spans="1:30" s="5" customFormat="1" ht="15" customHeight="1" x14ac:dyDescent="0.35">
      <c r="A101" s="18"/>
      <c r="B101" s="20" t="s">
        <v>96</v>
      </c>
      <c r="C101" s="19" t="s">
        <v>303</v>
      </c>
      <c r="D101" s="19" t="s">
        <v>228</v>
      </c>
      <c r="E101" s="19" t="s">
        <v>302</v>
      </c>
      <c r="F101" s="19" t="s">
        <v>211</v>
      </c>
      <c r="G101" s="19" t="s">
        <v>215</v>
      </c>
      <c r="H101" s="21">
        <v>5.0000000000000001E-3</v>
      </c>
      <c r="I101"/>
      <c r="J101" s="22">
        <v>1965</v>
      </c>
      <c r="K101"/>
      <c r="L101" s="23">
        <v>3.4559849355E-3</v>
      </c>
      <c r="M101" s="23">
        <v>2.3958389136E-2</v>
      </c>
      <c r="N101" s="23">
        <v>-0.12449235056999999</v>
      </c>
      <c r="O101" s="23">
        <v>-8.7974865716000009E-2</v>
      </c>
      <c r="P101" s="62"/>
      <c r="Q101" s="21">
        <v>6.0158323025000003E-3</v>
      </c>
      <c r="R101" s="21">
        <v>5.8720017833000002E-2</v>
      </c>
      <c r="S101" s="62"/>
      <c r="T101" s="65">
        <v>111.47060666</v>
      </c>
      <c r="U101" s="67" t="s">
        <v>412</v>
      </c>
      <c r="V101"/>
      <c r="W101" s="65">
        <v>116416.425</v>
      </c>
      <c r="X101" s="65">
        <v>132352.01598</v>
      </c>
      <c r="Y101" s="57">
        <v>0.87959691537748808</v>
      </c>
      <c r="Z101"/>
      <c r="AA101" s="58">
        <v>11.851189636000001</v>
      </c>
      <c r="AB101" s="23">
        <v>7.2373677166412215E-2</v>
      </c>
      <c r="AC101" s="23" t="s">
        <v>155</v>
      </c>
      <c r="AD101" s="66">
        <v>44172</v>
      </c>
    </row>
    <row r="102" spans="1:30" s="5" customFormat="1" ht="15" customHeight="1" x14ac:dyDescent="0.35">
      <c r="A102" s="18"/>
      <c r="B102" s="20" t="s">
        <v>56</v>
      </c>
      <c r="C102" s="19" t="s">
        <v>231</v>
      </c>
      <c r="D102" s="19" t="s">
        <v>228</v>
      </c>
      <c r="E102" s="19" t="s">
        <v>214</v>
      </c>
      <c r="F102" s="19" t="s">
        <v>211</v>
      </c>
      <c r="G102" s="19" t="s">
        <v>232</v>
      </c>
      <c r="H102" s="21">
        <v>2E-3</v>
      </c>
      <c r="I102"/>
      <c r="J102" s="22">
        <v>29.97</v>
      </c>
      <c r="K102"/>
      <c r="L102" s="23">
        <v>2.2564508835999999E-2</v>
      </c>
      <c r="M102" s="23">
        <v>-4.4933616509000001E-3</v>
      </c>
      <c r="N102" s="23">
        <v>-0.47420056399000005</v>
      </c>
      <c r="O102" s="23">
        <v>-0.39669747774000003</v>
      </c>
      <c r="P102" s="62"/>
      <c r="Q102" s="21">
        <v>5.0916496945000002E-3</v>
      </c>
      <c r="R102" s="21">
        <v>3.2860999078000004E-2</v>
      </c>
      <c r="S102" s="62"/>
      <c r="T102" s="65">
        <v>97.739385713999994</v>
      </c>
      <c r="U102" s="67" t="s">
        <v>412</v>
      </c>
      <c r="V102"/>
      <c r="W102" s="65">
        <v>114247.28835</v>
      </c>
      <c r="X102" s="65">
        <v>299909.18885999999</v>
      </c>
      <c r="Y102" s="57">
        <v>0.38093960636641766</v>
      </c>
      <c r="Z102"/>
      <c r="AA102" s="58">
        <v>0.15</v>
      </c>
      <c r="AB102" s="23">
        <v>6.006006006006006E-2</v>
      </c>
      <c r="AC102" s="23" t="s">
        <v>155</v>
      </c>
      <c r="AD102" s="66">
        <v>44158</v>
      </c>
    </row>
    <row r="103" spans="1:30" s="5" customFormat="1" ht="15" customHeight="1" x14ac:dyDescent="0.35">
      <c r="A103" s="18"/>
      <c r="B103" s="20" t="s">
        <v>62</v>
      </c>
      <c r="C103" s="19" t="s">
        <v>242</v>
      </c>
      <c r="D103" s="19" t="s">
        <v>228</v>
      </c>
      <c r="E103" s="19" t="s">
        <v>214</v>
      </c>
      <c r="F103" s="19" t="s">
        <v>221</v>
      </c>
      <c r="G103" s="19" t="s">
        <v>221</v>
      </c>
      <c r="H103" s="21">
        <v>3.0000000000000001E-3</v>
      </c>
      <c r="I103"/>
      <c r="J103" s="22">
        <v>75</v>
      </c>
      <c r="K103"/>
      <c r="L103" s="23">
        <v>-3.7838263118000003E-2</v>
      </c>
      <c r="M103" s="23">
        <v>-3.2571511237E-2</v>
      </c>
      <c r="N103" s="23">
        <v>-0.15389815688</v>
      </c>
      <c r="O103" s="23">
        <v>-8.555545965700001E-2</v>
      </c>
      <c r="P103" s="62"/>
      <c r="Q103" s="21">
        <v>6.2460165711000007E-3</v>
      </c>
      <c r="R103" s="21">
        <v>6.2571103527000002E-2</v>
      </c>
      <c r="S103" s="62"/>
      <c r="T103" s="65">
        <v>100.29700698000001</v>
      </c>
      <c r="U103" s="67" t="s">
        <v>412</v>
      </c>
      <c r="V103"/>
      <c r="W103" s="65">
        <v>106125</v>
      </c>
      <c r="X103" s="65">
        <v>128831.65811999999</v>
      </c>
      <c r="Y103" s="57">
        <v>0.82374939163749705</v>
      </c>
      <c r="Z103"/>
      <c r="AA103" s="58">
        <v>0.49</v>
      </c>
      <c r="AB103" s="23">
        <v>7.8399999999999997E-2</v>
      </c>
      <c r="AC103" s="23" t="s">
        <v>155</v>
      </c>
      <c r="AD103" s="66">
        <v>44165</v>
      </c>
    </row>
    <row r="104" spans="1:30" s="5" customFormat="1" ht="15" customHeight="1" x14ac:dyDescent="0.35">
      <c r="A104" s="18"/>
      <c r="B104" s="20" t="s">
        <v>67</v>
      </c>
      <c r="C104" s="19" t="s">
        <v>257</v>
      </c>
      <c r="D104" s="19" t="s">
        <v>228</v>
      </c>
      <c r="E104" s="19" t="s">
        <v>214</v>
      </c>
      <c r="F104" s="19" t="s">
        <v>223</v>
      </c>
      <c r="G104" s="19" t="s">
        <v>223</v>
      </c>
      <c r="H104" s="21">
        <v>3.0000000000000001E-3</v>
      </c>
      <c r="I104"/>
      <c r="J104" s="22">
        <v>1000</v>
      </c>
      <c r="K104"/>
      <c r="L104" s="23">
        <v>-4.2968289100000001E-2</v>
      </c>
      <c r="M104" s="23">
        <v>-0.19408259309999998</v>
      </c>
      <c r="N104" s="23">
        <v>-0.21616327906999999</v>
      </c>
      <c r="O104" s="23">
        <v>-0.16491241655</v>
      </c>
      <c r="P104" s="62"/>
      <c r="Q104" s="21">
        <v>6.5589353611999997E-3</v>
      </c>
      <c r="R104" s="21">
        <v>7.792307692299999E-2</v>
      </c>
      <c r="S104" s="62"/>
      <c r="T104" s="65">
        <v>120.17489222</v>
      </c>
      <c r="U104" s="67" t="s">
        <v>412</v>
      </c>
      <c r="V104"/>
      <c r="W104" s="65">
        <v>101664</v>
      </c>
      <c r="X104" s="65">
        <v>115615.47185</v>
      </c>
      <c r="Y104" s="57">
        <v>0.87932867784252355</v>
      </c>
      <c r="Z104"/>
      <c r="AA104" s="58">
        <v>6.9</v>
      </c>
      <c r="AB104" s="23">
        <v>8.2800000000000012E-2</v>
      </c>
      <c r="AC104" s="23" t="s">
        <v>156</v>
      </c>
      <c r="AD104" s="66">
        <v>44172</v>
      </c>
    </row>
    <row r="105" spans="1:30" s="5" customFormat="1" ht="15" customHeight="1" x14ac:dyDescent="0.35">
      <c r="A105" s="18"/>
      <c r="B105" s="20" t="s">
        <v>411</v>
      </c>
      <c r="C105" s="19" t="s">
        <v>265</v>
      </c>
      <c r="D105" s="19" t="s">
        <v>228</v>
      </c>
      <c r="E105" s="19" t="s">
        <v>214</v>
      </c>
      <c r="F105" s="19" t="s">
        <v>211</v>
      </c>
      <c r="G105" s="19" t="s">
        <v>266</v>
      </c>
      <c r="H105" s="21">
        <v>4.0000000000000001E-3</v>
      </c>
      <c r="I105" s="69"/>
      <c r="J105" s="22">
        <v>95.54</v>
      </c>
      <c r="K105" s="69"/>
      <c r="L105" s="23">
        <v>-1.3876638114999999E-2</v>
      </c>
      <c r="M105" s="23">
        <v>2.4317821391E-2</v>
      </c>
      <c r="N105" s="23">
        <v>-3.7016185578999999E-3</v>
      </c>
      <c r="O105" s="23">
        <v>8.4647380770999994E-2</v>
      </c>
      <c r="P105" s="62"/>
      <c r="Q105" s="21">
        <v>6.0512820512999997E-3</v>
      </c>
      <c r="R105" s="21">
        <v>7.0825396824999998E-2</v>
      </c>
      <c r="S105" s="62"/>
      <c r="T105" s="65">
        <v>153.1792246</v>
      </c>
      <c r="U105" s="67" t="s">
        <v>412</v>
      </c>
      <c r="V105" s="69"/>
      <c r="W105" s="65">
        <v>95387.613700000002</v>
      </c>
      <c r="X105" s="65">
        <v>93806.646729999993</v>
      </c>
      <c r="Y105" s="57">
        <v>1.016853464281166</v>
      </c>
      <c r="Z105" s="69"/>
      <c r="AA105" s="58">
        <v>0.59</v>
      </c>
      <c r="AB105" s="23">
        <v>7.4105086874607484E-2</v>
      </c>
      <c r="AC105" s="23" t="s">
        <v>155</v>
      </c>
      <c r="AD105" s="66">
        <v>44172</v>
      </c>
    </row>
    <row r="106" spans="1:30" s="5" customFormat="1" ht="15" customHeight="1" x14ac:dyDescent="0.35">
      <c r="A106" s="18"/>
      <c r="B106" s="20" t="s">
        <v>98</v>
      </c>
      <c r="C106" s="19" t="s">
        <v>306</v>
      </c>
      <c r="D106" s="19" t="s">
        <v>228</v>
      </c>
      <c r="E106" s="19" t="s">
        <v>305</v>
      </c>
      <c r="F106" s="19" t="s">
        <v>211</v>
      </c>
      <c r="G106" s="19" t="s">
        <v>215</v>
      </c>
      <c r="H106" s="21">
        <v>0.02</v>
      </c>
      <c r="I106" s="69"/>
      <c r="J106" s="22">
        <v>467.5</v>
      </c>
      <c r="K106" s="69"/>
      <c r="L106" s="23">
        <v>9.7096927653000001E-2</v>
      </c>
      <c r="M106" s="23">
        <v>9.1649577886000005E-2</v>
      </c>
      <c r="N106" s="23">
        <v>8.4650620273999999E-2</v>
      </c>
      <c r="O106" s="23">
        <v>0.19466789994</v>
      </c>
      <c r="P106" s="62"/>
      <c r="Q106" s="21">
        <v>7.1556272727000001E-3</v>
      </c>
      <c r="R106" s="21">
        <v>7.6391350045E-2</v>
      </c>
      <c r="S106" s="62"/>
      <c r="T106" s="65">
        <v>55.033522380999997</v>
      </c>
      <c r="U106" s="67" t="s">
        <v>412</v>
      </c>
      <c r="V106" s="69"/>
      <c r="W106" s="65">
        <v>93500</v>
      </c>
      <c r="X106" s="65">
        <v>58373.004780000003</v>
      </c>
      <c r="Y106" s="57">
        <v>1.6017678094932566</v>
      </c>
      <c r="Z106" s="69"/>
      <c r="AA106" s="58">
        <v>3.0697641</v>
      </c>
      <c r="AB106" s="23">
        <v>7.8796083850267373E-2</v>
      </c>
      <c r="AC106" s="23" t="s">
        <v>165</v>
      </c>
      <c r="AD106" s="66">
        <v>44176</v>
      </c>
    </row>
    <row r="107" spans="1:30" s="5" customFormat="1" ht="15" customHeight="1" x14ac:dyDescent="0.35">
      <c r="A107" s="18"/>
      <c r="B107" s="20" t="s">
        <v>79</v>
      </c>
      <c r="C107" s="19" t="s">
        <v>277</v>
      </c>
      <c r="D107" s="19" t="s">
        <v>228</v>
      </c>
      <c r="E107" s="19" t="s">
        <v>198</v>
      </c>
      <c r="F107" s="19" t="s">
        <v>211</v>
      </c>
      <c r="G107" s="19" t="s">
        <v>0</v>
      </c>
      <c r="H107" s="21">
        <v>7.4644805801792414E-3</v>
      </c>
      <c r="I107" s="69"/>
      <c r="J107" s="22">
        <v>1328.51</v>
      </c>
      <c r="K107" s="69"/>
      <c r="L107" s="23">
        <v>5.7608666084000004E-3</v>
      </c>
      <c r="M107" s="23">
        <v>-4.4732241051000002E-2</v>
      </c>
      <c r="N107" s="23">
        <v>-0.19072751851</v>
      </c>
      <c r="O107" s="23">
        <v>-8.8842755039999999E-2</v>
      </c>
      <c r="P107" s="62"/>
      <c r="Q107" s="21">
        <v>2.5325827119000001E-3</v>
      </c>
      <c r="R107" s="21">
        <v>4.2192029924999999E-2</v>
      </c>
      <c r="S107" s="62"/>
      <c r="T107" s="65">
        <v>93.190461587000001</v>
      </c>
      <c r="U107" s="67" t="s">
        <v>412</v>
      </c>
      <c r="V107" s="69"/>
      <c r="W107" s="65">
        <v>86661.364319999993</v>
      </c>
      <c r="X107" s="65">
        <v>104163.9124</v>
      </c>
      <c r="Y107" s="57">
        <v>0.83197109558645943</v>
      </c>
      <c r="Z107" s="69"/>
      <c r="AA107" s="58">
        <v>3.3537979820000001</v>
      </c>
      <c r="AB107" s="23">
        <v>3.0293769549344759E-2</v>
      </c>
      <c r="AC107" s="23" t="s">
        <v>164</v>
      </c>
      <c r="AD107" s="66">
        <v>44155</v>
      </c>
    </row>
    <row r="108" spans="1:30" s="5" customFormat="1" ht="15" customHeight="1" x14ac:dyDescent="0.35">
      <c r="A108" s="18"/>
      <c r="B108" s="20" t="s">
        <v>152</v>
      </c>
      <c r="C108" s="19" t="s">
        <v>279</v>
      </c>
      <c r="D108" s="19" t="s">
        <v>228</v>
      </c>
      <c r="E108" s="19" t="s">
        <v>198</v>
      </c>
      <c r="F108" s="19" t="s">
        <v>211</v>
      </c>
      <c r="G108" s="19" t="s">
        <v>270</v>
      </c>
      <c r="H108" s="21">
        <v>5.5000000000000005E-3</v>
      </c>
      <c r="I108" s="69"/>
      <c r="J108" s="22">
        <v>74.75</v>
      </c>
      <c r="K108" s="69"/>
      <c r="L108" s="23">
        <v>-3.0479896238000001E-2</v>
      </c>
      <c r="M108" s="23">
        <v>-3.9696813976999999E-2</v>
      </c>
      <c r="N108" s="23">
        <v>-0.26848816697</v>
      </c>
      <c r="O108" s="23">
        <v>-0.26709148566000002</v>
      </c>
      <c r="P108" s="62"/>
      <c r="Q108" s="21">
        <v>0</v>
      </c>
      <c r="R108" s="21">
        <v>2.4916467779999996E-2</v>
      </c>
      <c r="S108" s="62"/>
      <c r="T108" s="65">
        <v>21.767011905</v>
      </c>
      <c r="U108" s="67" t="s">
        <v>412</v>
      </c>
      <c r="V108" s="69"/>
      <c r="W108" s="65">
        <v>76300.838250000001</v>
      </c>
      <c r="X108" s="65">
        <v>94947.253750000003</v>
      </c>
      <c r="Y108" s="57">
        <v>0.80361290333792301</v>
      </c>
      <c r="Z108" s="69"/>
      <c r="AA108" s="58">
        <v>0</v>
      </c>
      <c r="AB108" s="23">
        <v>0</v>
      </c>
      <c r="AC108" s="23" t="s">
        <v>164</v>
      </c>
      <c r="AD108" s="66">
        <v>44012</v>
      </c>
    </row>
    <row r="109" spans="1:30" s="5" customFormat="1" ht="15" customHeight="1" x14ac:dyDescent="0.35">
      <c r="A109" s="18"/>
      <c r="B109" s="20" t="s">
        <v>78</v>
      </c>
      <c r="C109" s="19" t="s">
        <v>275</v>
      </c>
      <c r="D109" s="19" t="s">
        <v>228</v>
      </c>
      <c r="E109" s="19" t="s">
        <v>198</v>
      </c>
      <c r="F109" s="19" t="s">
        <v>276</v>
      </c>
      <c r="G109" s="19" t="s">
        <v>246</v>
      </c>
      <c r="H109" s="21">
        <v>2.3E-3</v>
      </c>
      <c r="I109" s="69"/>
      <c r="J109" s="22">
        <v>39.1</v>
      </c>
      <c r="K109" s="69"/>
      <c r="L109" s="23">
        <v>4.1088854649999999E-3</v>
      </c>
      <c r="M109" s="23">
        <v>1.7934921834000001E-3</v>
      </c>
      <c r="N109" s="23">
        <v>-0.40323116474999998</v>
      </c>
      <c r="O109" s="23">
        <v>-0.28248207487999999</v>
      </c>
      <c r="P109" s="62"/>
      <c r="Q109" s="21">
        <v>0</v>
      </c>
      <c r="R109" s="21">
        <v>2.2560892985999999E-2</v>
      </c>
      <c r="S109" s="62"/>
      <c r="T109" s="65">
        <v>23.525371905</v>
      </c>
      <c r="U109" s="67" t="s">
        <v>412</v>
      </c>
      <c r="V109" s="69"/>
      <c r="W109" s="65">
        <v>42149.8</v>
      </c>
      <c r="X109" s="65">
        <v>93045.423219999997</v>
      </c>
      <c r="Y109" s="57">
        <v>0.45300239970255685</v>
      </c>
      <c r="Z109" s="69"/>
      <c r="AA109" s="58">
        <v>0</v>
      </c>
      <c r="AB109" s="23">
        <v>0</v>
      </c>
      <c r="AC109" s="23" t="s">
        <v>155</v>
      </c>
      <c r="AD109" s="66">
        <v>44012</v>
      </c>
    </row>
    <row r="110" spans="1:30" s="5" customFormat="1" ht="15" customHeight="1" x14ac:dyDescent="0.35">
      <c r="A110" s="18"/>
      <c r="B110" s="20" t="s">
        <v>90</v>
      </c>
      <c r="C110" s="19" t="s">
        <v>294</v>
      </c>
      <c r="D110" s="19" t="s">
        <v>228</v>
      </c>
      <c r="E110" s="19" t="s">
        <v>288</v>
      </c>
      <c r="F110" s="19" t="s">
        <v>226</v>
      </c>
      <c r="G110" s="19" t="s">
        <v>226</v>
      </c>
      <c r="H110" s="21">
        <v>3.4999999999999996E-3</v>
      </c>
      <c r="I110" s="69"/>
      <c r="J110" s="22">
        <v>338</v>
      </c>
      <c r="K110" s="69"/>
      <c r="L110" s="23">
        <v>-6.1111111110999997E-2</v>
      </c>
      <c r="M110" s="23">
        <v>-2.9830987907000003E-2</v>
      </c>
      <c r="N110" s="23">
        <v>-0.11463123546000001</v>
      </c>
      <c r="O110" s="23">
        <v>-9.6444756505000007E-2</v>
      </c>
      <c r="P110" s="62"/>
      <c r="Q110" s="21">
        <v>0</v>
      </c>
      <c r="R110" s="21">
        <v>2.0003638184999999E-2</v>
      </c>
      <c r="S110" s="62"/>
      <c r="T110" s="65">
        <v>20.195765238</v>
      </c>
      <c r="U110" s="67" t="s">
        <v>412</v>
      </c>
      <c r="V110" s="69"/>
      <c r="W110" s="65">
        <v>18115.786</v>
      </c>
      <c r="X110" s="65">
        <v>41106.109880000004</v>
      </c>
      <c r="Y110" s="57">
        <v>0.4407078668568965</v>
      </c>
      <c r="Z110" s="69"/>
      <c r="AA110" s="58">
        <v>0</v>
      </c>
      <c r="AB110" s="23">
        <v>0</v>
      </c>
      <c r="AC110" s="23" t="s">
        <v>156</v>
      </c>
      <c r="AD110" s="66">
        <v>44134</v>
      </c>
    </row>
    <row r="111" spans="1:30" s="5" customFormat="1" ht="15" customHeight="1" x14ac:dyDescent="0.35">
      <c r="A111" s="18"/>
      <c r="B111" s="20" t="s">
        <v>73</v>
      </c>
      <c r="C111" s="19" t="s">
        <v>267</v>
      </c>
      <c r="D111" s="19" t="s">
        <v>194</v>
      </c>
      <c r="E111" s="19" t="s">
        <v>214</v>
      </c>
      <c r="F111" s="19" t="s">
        <v>245</v>
      </c>
      <c r="G111" s="19" t="s">
        <v>268</v>
      </c>
      <c r="H111" s="21">
        <v>5.0000000000000001E-3</v>
      </c>
      <c r="I111" s="69"/>
      <c r="J111" s="22">
        <v>7.09</v>
      </c>
      <c r="K111" s="69"/>
      <c r="L111" s="23">
        <v>-1.4084507047000001E-3</v>
      </c>
      <c r="M111" s="23">
        <v>-2.8767123288000001E-2</v>
      </c>
      <c r="N111" s="23">
        <v>-0.60368921185000002</v>
      </c>
      <c r="O111" s="23">
        <v>-0.58294117646999999</v>
      </c>
      <c r="P111" s="62"/>
      <c r="Q111" s="21">
        <v>0</v>
      </c>
      <c r="R111" s="21">
        <v>0</v>
      </c>
      <c r="S111" s="62"/>
      <c r="T111" s="65">
        <v>24.059034603000001</v>
      </c>
      <c r="U111" s="67" t="s">
        <v>412</v>
      </c>
      <c r="V111" s="69"/>
      <c r="W111" s="65">
        <v>12709.22913</v>
      </c>
      <c r="X111" s="65">
        <v>25840.3809</v>
      </c>
      <c r="Y111" s="57">
        <v>0.49183598257253242</v>
      </c>
      <c r="Z111" s="69"/>
      <c r="AA111" s="58">
        <v>0</v>
      </c>
      <c r="AB111" s="23">
        <v>0</v>
      </c>
      <c r="AC111" s="23" t="s">
        <v>155</v>
      </c>
      <c r="AD111" s="66">
        <v>42551</v>
      </c>
    </row>
    <row r="112" spans="1:30" s="5" customFormat="1" ht="15" customHeight="1" x14ac:dyDescent="0.35">
      <c r="A112" s="18"/>
      <c r="B112" s="20" t="s">
        <v>106</v>
      </c>
      <c r="C112" s="19" t="s">
        <v>318</v>
      </c>
      <c r="D112" s="19" t="s">
        <v>194</v>
      </c>
      <c r="E112" s="19" t="s">
        <v>252</v>
      </c>
      <c r="F112" s="19" t="s">
        <v>223</v>
      </c>
      <c r="G112" s="19" t="s">
        <v>223</v>
      </c>
      <c r="H112" s="21">
        <v>7.4999999999999997E-3</v>
      </c>
      <c r="I112"/>
      <c r="J112" s="22">
        <v>16.5</v>
      </c>
      <c r="K112"/>
      <c r="L112" s="23">
        <v>0.12293334899</v>
      </c>
      <c r="M112" s="23">
        <v>0.25271617686999998</v>
      </c>
      <c r="N112" s="23">
        <v>-0.12690843626000001</v>
      </c>
      <c r="O112" s="23">
        <v>-0.13390393106999998</v>
      </c>
      <c r="P112" s="62"/>
      <c r="Q112" s="21">
        <v>6.2030316322000002E-3</v>
      </c>
      <c r="R112" s="21">
        <v>4.4828743914000005E-2</v>
      </c>
      <c r="S112" s="62"/>
      <c r="T112" s="65">
        <v>18.710149841</v>
      </c>
      <c r="U112" s="67" t="s">
        <v>412</v>
      </c>
      <c r="V112"/>
      <c r="W112" s="65">
        <v>8511.0959999999995</v>
      </c>
      <c r="X112" s="65">
        <v>16460.787400000001</v>
      </c>
      <c r="Y112" s="57">
        <v>0.51705278691589196</v>
      </c>
      <c r="Z112"/>
      <c r="AA112" s="58">
        <v>0.14707387999999999</v>
      </c>
      <c r="AB112" s="23">
        <v>0.10696282181818181</v>
      </c>
      <c r="AC112" s="23" t="s">
        <v>166</v>
      </c>
      <c r="AD112" s="66">
        <v>44165</v>
      </c>
    </row>
    <row r="113" spans="1:30" s="5" customFormat="1" ht="15" customHeight="1" x14ac:dyDescent="0.35">
      <c r="A113" s="18"/>
      <c r="B113" s="20" t="s">
        <v>185</v>
      </c>
      <c r="C113" s="19" t="s">
        <v>356</v>
      </c>
      <c r="D113" s="19" t="s">
        <v>228</v>
      </c>
      <c r="E113" s="19" t="s">
        <v>297</v>
      </c>
      <c r="F113" s="19" t="s">
        <v>223</v>
      </c>
      <c r="G113" s="19" t="s">
        <v>223</v>
      </c>
      <c r="H113" s="21">
        <v>6.9999999999999993E-3</v>
      </c>
      <c r="I113"/>
      <c r="J113" s="22">
        <v>153.28</v>
      </c>
      <c r="K113"/>
      <c r="L113" s="23">
        <v>-1.5491276391E-2</v>
      </c>
      <c r="M113" s="23">
        <v>-6.1288537603000001E-2</v>
      </c>
      <c r="N113" s="23">
        <v>-0.10809188917</v>
      </c>
      <c r="O113" s="23">
        <v>-5.5900071870000005E-2</v>
      </c>
      <c r="P113" s="62"/>
      <c r="Q113" s="21">
        <v>6.4454371409999999E-3</v>
      </c>
      <c r="R113" s="21">
        <v>6.6533066131999996E-2</v>
      </c>
      <c r="S113" s="62"/>
      <c r="T113" s="65">
        <v>403.03978190999999</v>
      </c>
      <c r="U113" s="67">
        <v>3.9500000000000004E-3</v>
      </c>
      <c r="V113"/>
      <c r="W113" s="65">
        <v>273954.43167999998</v>
      </c>
      <c r="X113" s="65">
        <v>269112.42804000003</v>
      </c>
      <c r="Y113" s="57">
        <v>1.0179924936030091</v>
      </c>
      <c r="Z113"/>
      <c r="AA113" s="58">
        <v>1.01</v>
      </c>
      <c r="AB113" s="23">
        <v>7.9070981210855956E-2</v>
      </c>
      <c r="AC113" s="23" t="s">
        <v>155</v>
      </c>
      <c r="AD113" s="66">
        <v>44165</v>
      </c>
    </row>
    <row r="114" spans="1:30" s="5" customFormat="1" ht="15" customHeight="1" x14ac:dyDescent="0.35">
      <c r="A114" s="18"/>
      <c r="B114" s="20" t="s">
        <v>382</v>
      </c>
      <c r="C114" s="19" t="s">
        <v>396</v>
      </c>
      <c r="D114" s="19" t="s">
        <v>194</v>
      </c>
      <c r="E114" s="19" t="s">
        <v>252</v>
      </c>
      <c r="F114" s="19" t="s">
        <v>212</v>
      </c>
      <c r="G114" s="19" t="s">
        <v>397</v>
      </c>
      <c r="H114" s="21">
        <v>1.1999999999999999E-2</v>
      </c>
      <c r="I114"/>
      <c r="J114" s="22">
        <v>140.4</v>
      </c>
      <c r="K114"/>
      <c r="L114" s="23">
        <v>-1.7055350821000001E-2</v>
      </c>
      <c r="M114" s="23">
        <v>0.26221635316000003</v>
      </c>
      <c r="N114" s="23">
        <v>0.40015453481000002</v>
      </c>
      <c r="O114" s="23">
        <v>0.49355589242999998</v>
      </c>
      <c r="P114" s="62"/>
      <c r="Q114" s="21">
        <v>1.7266286028999999E-2</v>
      </c>
      <c r="R114" s="21">
        <v>0.15274020252000001</v>
      </c>
      <c r="S114" s="62"/>
      <c r="T114" s="65">
        <v>6191.0532479000003</v>
      </c>
      <c r="U114" s="67">
        <v>1.1180000000000001E-2</v>
      </c>
      <c r="V114"/>
      <c r="W114" s="65">
        <v>572050.23932000005</v>
      </c>
      <c r="X114" s="65">
        <v>477652.10577000002</v>
      </c>
      <c r="Y114" s="57">
        <v>1.1976294721821132</v>
      </c>
      <c r="Z114"/>
      <c r="AA114" s="58">
        <v>2.5099999999999998</v>
      </c>
      <c r="AB114" s="23">
        <v>0.21452991452991449</v>
      </c>
      <c r="AC114" s="23" t="s">
        <v>156</v>
      </c>
      <c r="AD114" s="66">
        <v>44172</v>
      </c>
    </row>
    <row r="115" spans="1:30" s="36" customFormat="1" ht="16.5" customHeight="1" x14ac:dyDescent="0.35">
      <c r="A115" s="24"/>
      <c r="B115" s="25"/>
      <c r="C115" s="26"/>
      <c r="D115" s="26"/>
      <c r="E115" s="27"/>
      <c r="F115" s="27"/>
      <c r="G115" s="27"/>
      <c r="H115" s="27"/>
      <c r="I115" s="29"/>
      <c r="J115" s="28"/>
      <c r="K115" s="29"/>
      <c r="L115" s="28"/>
      <c r="M115" s="27"/>
      <c r="N115" s="27"/>
      <c r="O115" s="30"/>
      <c r="P115" s="29"/>
      <c r="Q115" s="32"/>
      <c r="R115" s="27"/>
      <c r="S115" s="29"/>
      <c r="T115" s="35"/>
      <c r="U115" s="35"/>
      <c r="V115" s="29"/>
      <c r="W115" s="35"/>
      <c r="X115" s="35"/>
      <c r="Y115" s="35"/>
      <c r="Z115" s="29"/>
      <c r="AA115" s="33"/>
      <c r="AB115" s="34"/>
      <c r="AC115" s="34"/>
      <c r="AD115" s="31"/>
    </row>
    <row r="116" spans="1:30" s="46" customFormat="1" ht="15" customHeight="1" x14ac:dyDescent="0.45">
      <c r="A116" s="5"/>
      <c r="B116" s="59" t="s">
        <v>131</v>
      </c>
      <c r="C116" s="38"/>
      <c r="D116" s="38"/>
      <c r="E116" s="37"/>
      <c r="F116" s="37"/>
      <c r="G116" s="39"/>
      <c r="H116" s="39"/>
      <c r="I116"/>
      <c r="J116" s="40"/>
      <c r="K116"/>
      <c r="L116" s="40"/>
      <c r="M116" s="41"/>
      <c r="N116" s="41"/>
      <c r="O116" s="41"/>
      <c r="P116"/>
      <c r="Q116" s="42"/>
      <c r="R116" s="42"/>
      <c r="S116"/>
      <c r="T116" s="45"/>
      <c r="U116" s="45"/>
      <c r="V116"/>
      <c r="W116" s="45"/>
      <c r="X116" s="45"/>
      <c r="Y116" s="45"/>
      <c r="Z116"/>
      <c r="AA116" s="43"/>
      <c r="AB116" s="43"/>
      <c r="AC116" s="43"/>
      <c r="AD116" s="44"/>
    </row>
    <row r="117" spans="1:30" s="46" customFormat="1" ht="15" customHeight="1" x14ac:dyDescent="0.45">
      <c r="A117" s="5"/>
      <c r="B117" s="59" t="s">
        <v>132</v>
      </c>
      <c r="C117" s="38"/>
      <c r="D117" s="38"/>
      <c r="E117" s="37"/>
      <c r="F117" s="37"/>
      <c r="G117" s="39"/>
      <c r="H117" s="39"/>
      <c r="I117"/>
      <c r="J117" s="40"/>
      <c r="K117"/>
      <c r="L117" s="40"/>
      <c r="M117" s="41"/>
      <c r="N117" s="41"/>
      <c r="O117" s="41"/>
      <c r="P117"/>
      <c r="Q117" s="42"/>
      <c r="R117" s="42"/>
      <c r="S117"/>
      <c r="T117" s="45"/>
      <c r="U117" s="45"/>
      <c r="V117"/>
      <c r="W117" s="45"/>
      <c r="X117" s="45"/>
      <c r="Y117" s="45"/>
      <c r="Z117"/>
      <c r="AA117" s="43"/>
      <c r="AB117" s="43"/>
      <c r="AC117" s="43"/>
      <c r="AD117" s="44"/>
    </row>
    <row r="118" spans="1:30" s="46" customFormat="1" ht="15" customHeight="1" x14ac:dyDescent="0.45">
      <c r="A118" s="5"/>
      <c r="B118" s="59" t="s">
        <v>133</v>
      </c>
      <c r="C118" s="38"/>
      <c r="D118" s="38"/>
      <c r="E118" s="37"/>
      <c r="F118" s="37"/>
      <c r="G118" s="39"/>
      <c r="H118" s="39"/>
      <c r="I118"/>
      <c r="J118" s="40"/>
      <c r="K118"/>
      <c r="L118" s="40"/>
      <c r="M118" s="41"/>
      <c r="N118" s="41"/>
      <c r="O118" s="41"/>
      <c r="P118"/>
      <c r="Q118" s="42"/>
      <c r="R118" s="42"/>
      <c r="S118"/>
      <c r="T118" s="45"/>
      <c r="U118" s="45"/>
      <c r="V118"/>
      <c r="W118" s="45"/>
      <c r="X118" s="45"/>
      <c r="Y118" s="45"/>
      <c r="Z118"/>
      <c r="AA118" s="43"/>
      <c r="AB118" s="43"/>
      <c r="AC118" s="43"/>
      <c r="AD118" s="44"/>
    </row>
    <row r="119" spans="1:30" s="46" customFormat="1" ht="15" customHeight="1" x14ac:dyDescent="0.45">
      <c r="A119" s="5"/>
      <c r="B119" s="60" t="s">
        <v>134</v>
      </c>
      <c r="C119" s="38"/>
      <c r="D119" s="38"/>
      <c r="E119" s="37"/>
      <c r="F119" s="37"/>
      <c r="G119" s="37"/>
      <c r="H119" s="39"/>
      <c r="I119"/>
      <c r="J119" s="40"/>
      <c r="K119"/>
      <c r="L119" s="40"/>
      <c r="M119" s="41"/>
      <c r="N119" s="41"/>
      <c r="O119" s="41"/>
      <c r="P119"/>
      <c r="Q119" s="42"/>
      <c r="R119" s="42"/>
      <c r="S119"/>
      <c r="T119" s="45"/>
      <c r="U119" s="45"/>
      <c r="V119"/>
      <c r="W119" s="45"/>
      <c r="X119" s="45"/>
      <c r="Y119" s="45"/>
      <c r="Z119"/>
      <c r="AA119" s="43"/>
      <c r="AB119" s="43"/>
      <c r="AC119" s="43"/>
      <c r="AD119" s="44"/>
    </row>
    <row r="120" spans="1:30" s="5" customFormat="1" ht="16.5" customHeight="1" x14ac:dyDescent="0.45">
      <c r="B120" s="60" t="s">
        <v>135</v>
      </c>
      <c r="C120" s="38"/>
      <c r="D120" s="38"/>
      <c r="E120" s="37"/>
      <c r="F120" s="37"/>
      <c r="G120" s="37"/>
      <c r="H120" s="39"/>
      <c r="I120"/>
      <c r="J120" s="40"/>
      <c r="K120"/>
      <c r="L120" s="40"/>
      <c r="M120" s="41"/>
      <c r="N120" s="41"/>
      <c r="O120" s="41"/>
      <c r="P120"/>
      <c r="Q120" s="42"/>
      <c r="R120" s="42"/>
      <c r="S120"/>
      <c r="T120" s="45"/>
      <c r="U120" s="45"/>
      <c r="V120"/>
      <c r="W120" s="45"/>
      <c r="X120" s="45"/>
      <c r="Y120" s="45"/>
      <c r="Z120"/>
      <c r="AA120" s="43"/>
      <c r="AB120" s="43"/>
      <c r="AC120" s="43"/>
      <c r="AD120" s="44"/>
    </row>
    <row r="121" spans="1:30" s="5" customFormat="1" ht="16.5" customHeight="1" x14ac:dyDescent="0.45">
      <c r="B121" s="59" t="s">
        <v>136</v>
      </c>
      <c r="C121" s="38"/>
      <c r="D121" s="38"/>
      <c r="E121" s="37"/>
      <c r="F121" s="37"/>
      <c r="G121" s="37"/>
      <c r="H121" s="39"/>
      <c r="I121"/>
      <c r="J121" s="40"/>
      <c r="K121"/>
      <c r="L121" s="40"/>
      <c r="M121" s="41"/>
      <c r="N121" s="41"/>
      <c r="O121" s="41"/>
      <c r="P121"/>
      <c r="Q121" s="42"/>
      <c r="R121" s="42"/>
      <c r="S121"/>
      <c r="T121" s="45"/>
      <c r="U121" s="45"/>
      <c r="V121"/>
      <c r="W121" s="45"/>
      <c r="X121" s="45"/>
      <c r="Y121" s="45"/>
      <c r="Z121"/>
      <c r="AA121" s="43"/>
      <c r="AB121" s="43"/>
      <c r="AC121" s="43"/>
      <c r="AD121" s="44"/>
    </row>
    <row r="122" spans="1:30" s="5" customFormat="1" ht="16.5" customHeight="1" x14ac:dyDescent="0.45">
      <c r="B122" s="59" t="s">
        <v>137</v>
      </c>
      <c r="C122" s="38"/>
      <c r="D122" s="38"/>
      <c r="E122" s="37"/>
      <c r="F122" s="37"/>
      <c r="G122" s="37"/>
      <c r="H122" s="39"/>
      <c r="I122"/>
      <c r="J122" s="40"/>
      <c r="K122"/>
      <c r="L122" s="40"/>
      <c r="M122" s="47"/>
      <c r="N122" s="47"/>
      <c r="O122" s="47"/>
      <c r="P122"/>
      <c r="Q122" s="48"/>
      <c r="R122" s="48"/>
      <c r="S122"/>
      <c r="T122" s="45"/>
      <c r="U122" s="45"/>
      <c r="V122"/>
      <c r="W122" s="45"/>
      <c r="X122" s="45"/>
      <c r="Y122" s="45"/>
      <c r="Z122"/>
      <c r="AA122" s="49"/>
      <c r="AB122" s="49"/>
      <c r="AC122" s="49"/>
      <c r="AD122" s="44"/>
    </row>
    <row r="123" spans="1:30" s="5" customFormat="1" ht="16.5" customHeight="1" x14ac:dyDescent="0.45">
      <c r="B123" s="59" t="s">
        <v>138</v>
      </c>
      <c r="C123" s="38"/>
      <c r="D123" s="38"/>
      <c r="E123" s="37"/>
      <c r="F123" s="37"/>
      <c r="G123" s="37"/>
      <c r="H123" s="39"/>
      <c r="I123"/>
      <c r="J123" s="40"/>
      <c r="K123"/>
      <c r="L123" s="40"/>
      <c r="M123" s="41"/>
      <c r="N123" s="41"/>
      <c r="O123" s="41"/>
      <c r="P123"/>
      <c r="Q123" s="42"/>
      <c r="R123" s="42"/>
      <c r="S123"/>
      <c r="T123" s="45"/>
      <c r="U123" s="45"/>
      <c r="V123"/>
      <c r="W123" s="45"/>
      <c r="X123" s="45"/>
      <c r="Y123" s="45"/>
      <c r="Z123"/>
      <c r="AA123" s="43"/>
      <c r="AB123" s="43"/>
      <c r="AC123" s="43"/>
      <c r="AD123" s="44"/>
    </row>
    <row r="124" spans="1:30" x14ac:dyDescent="0.35">
      <c r="B124" s="59" t="s">
        <v>139</v>
      </c>
      <c r="C124" s="50"/>
      <c r="D124" s="50"/>
      <c r="E124" s="29"/>
      <c r="F124" s="29"/>
      <c r="G124" s="29"/>
      <c r="H124" s="29"/>
      <c r="J124" s="29"/>
      <c r="L124" s="29"/>
      <c r="M124" s="29"/>
      <c r="N124" s="29"/>
      <c r="O124" s="29"/>
      <c r="Q124" s="29"/>
      <c r="R124" s="29"/>
      <c r="T124" s="29"/>
      <c r="U124" s="29"/>
      <c r="W124" s="29"/>
      <c r="X124" s="29"/>
      <c r="Y124" s="29"/>
      <c r="AA124" s="29"/>
      <c r="AB124" s="29"/>
      <c r="AC124" s="29"/>
      <c r="AD124" s="29"/>
    </row>
    <row r="125" spans="1:30" x14ac:dyDescent="0.35">
      <c r="B125" s="59" t="s">
        <v>140</v>
      </c>
      <c r="C125" s="50"/>
      <c r="D125" s="50"/>
      <c r="E125" s="29"/>
      <c r="F125" s="29"/>
      <c r="G125" s="29"/>
      <c r="H125" s="29"/>
      <c r="J125" s="29"/>
      <c r="L125" s="29"/>
      <c r="M125" s="29"/>
      <c r="N125" s="29"/>
      <c r="O125" s="29"/>
      <c r="Q125" s="29"/>
      <c r="R125" s="29"/>
      <c r="T125" s="29"/>
      <c r="U125" s="29"/>
      <c r="W125" s="29"/>
      <c r="X125" s="29"/>
      <c r="Y125" s="29"/>
      <c r="AA125" s="29"/>
      <c r="AB125" s="29"/>
      <c r="AC125" s="29"/>
      <c r="AD125" s="29"/>
    </row>
    <row r="126" spans="1:30" x14ac:dyDescent="0.35">
      <c r="B126" s="60" t="s">
        <v>141</v>
      </c>
      <c r="C126" s="50"/>
      <c r="D126" s="50"/>
      <c r="E126" s="29"/>
      <c r="F126" s="29"/>
      <c r="G126" s="29"/>
      <c r="H126" s="29"/>
      <c r="J126" s="29"/>
      <c r="L126" s="29"/>
      <c r="M126" s="29"/>
      <c r="N126" s="29"/>
      <c r="O126" s="29"/>
      <c r="Q126" s="29"/>
      <c r="R126" s="29"/>
      <c r="T126" s="29"/>
      <c r="U126" s="29"/>
      <c r="W126" s="29"/>
      <c r="X126" s="29"/>
      <c r="Y126" s="29"/>
      <c r="AA126" s="29"/>
      <c r="AB126" s="29"/>
      <c r="AC126" s="29"/>
      <c r="AD126" s="29"/>
    </row>
    <row r="127" spans="1:30" x14ac:dyDescent="0.35">
      <c r="B127" s="59" t="s">
        <v>142</v>
      </c>
      <c r="C127" s="50"/>
      <c r="D127" s="50"/>
      <c r="E127" s="29"/>
      <c r="F127" s="29"/>
      <c r="G127" s="29"/>
      <c r="H127" s="29"/>
      <c r="J127" s="29"/>
      <c r="L127" s="29"/>
      <c r="M127" s="29"/>
      <c r="N127" s="29"/>
      <c r="O127" s="29"/>
      <c r="Q127" s="29"/>
      <c r="R127" s="29"/>
      <c r="T127" s="29"/>
      <c r="U127" s="29"/>
      <c r="W127" s="29"/>
      <c r="X127" s="29"/>
      <c r="Y127" s="29"/>
      <c r="AA127" s="29"/>
      <c r="AB127" s="29"/>
      <c r="AC127" s="29"/>
      <c r="AD127" s="29"/>
    </row>
    <row r="128" spans="1:30" s="69" customFormat="1" x14ac:dyDescent="0.35">
      <c r="B128" s="59" t="s">
        <v>403</v>
      </c>
      <c r="C128" s="50"/>
      <c r="D128" s="50"/>
      <c r="E128" s="29"/>
      <c r="F128" s="29"/>
      <c r="G128" s="29"/>
      <c r="H128" s="29"/>
      <c r="J128" s="29"/>
      <c r="L128" s="29"/>
      <c r="M128" s="29"/>
      <c r="N128" s="29"/>
      <c r="O128" s="29"/>
      <c r="Q128" s="29"/>
      <c r="R128" s="29"/>
      <c r="T128" s="29"/>
      <c r="U128" s="29"/>
      <c r="W128" s="29"/>
      <c r="X128" s="29"/>
      <c r="Y128" s="29"/>
      <c r="AA128" s="29"/>
      <c r="AB128" s="29"/>
      <c r="AC128" s="29"/>
      <c r="AD128" s="29"/>
    </row>
    <row r="129" spans="2:30" x14ac:dyDescent="0.35">
      <c r="B129" s="59"/>
      <c r="C129" s="50"/>
      <c r="D129" s="50"/>
      <c r="E129" s="29"/>
      <c r="F129" s="29"/>
      <c r="G129" s="29"/>
      <c r="H129" s="29"/>
      <c r="J129" s="29"/>
      <c r="L129" s="29"/>
      <c r="M129" s="29"/>
      <c r="N129" s="29"/>
      <c r="O129" s="29"/>
      <c r="Q129" s="29"/>
      <c r="R129" s="29"/>
      <c r="T129" s="29"/>
      <c r="U129" s="29"/>
      <c r="W129" s="29"/>
      <c r="X129" s="29"/>
      <c r="Y129" s="29"/>
      <c r="AA129" s="29"/>
      <c r="AB129" s="29"/>
      <c r="AC129" s="29"/>
      <c r="AD129" s="29"/>
    </row>
    <row r="130" spans="2:30" x14ac:dyDescent="0.35">
      <c r="B130" s="60" t="s">
        <v>143</v>
      </c>
      <c r="C130" s="50"/>
      <c r="D130" s="50"/>
      <c r="E130" s="29"/>
      <c r="F130" s="29"/>
      <c r="G130" s="29"/>
      <c r="H130" s="29"/>
      <c r="J130" s="29"/>
      <c r="L130" s="29"/>
      <c r="M130" s="29"/>
      <c r="N130" s="29"/>
      <c r="O130" s="29"/>
      <c r="Q130" s="29"/>
      <c r="R130" s="29"/>
      <c r="T130" s="29"/>
      <c r="U130" s="29"/>
      <c r="W130" s="29"/>
      <c r="X130" s="29"/>
      <c r="Y130" s="29"/>
      <c r="AA130" s="29"/>
      <c r="AB130" s="29"/>
      <c r="AC130" s="29"/>
      <c r="AD130" s="29"/>
    </row>
    <row r="131" spans="2:30" x14ac:dyDescent="0.35">
      <c r="B131" s="60" t="s">
        <v>372</v>
      </c>
      <c r="C131" s="50"/>
      <c r="D131" s="50"/>
      <c r="E131" s="29"/>
      <c r="F131" s="29"/>
      <c r="G131" s="29"/>
      <c r="H131" s="29"/>
      <c r="J131" s="29"/>
      <c r="L131" s="29"/>
      <c r="M131" s="29"/>
      <c r="N131" s="29"/>
      <c r="O131" s="29"/>
      <c r="Q131" s="29"/>
      <c r="R131" s="29"/>
      <c r="T131" s="29"/>
      <c r="U131" s="29"/>
      <c r="W131" s="29"/>
      <c r="X131" s="29"/>
      <c r="Y131" s="29"/>
      <c r="AA131" s="29"/>
      <c r="AB131" s="29"/>
      <c r="AC131" s="29"/>
      <c r="AD131" s="29"/>
    </row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hidden="1" x14ac:dyDescent="0.35"/>
    <row r="957" hidden="1" x14ac:dyDescent="0.35"/>
    <row r="958" hidden="1" x14ac:dyDescent="0.35"/>
    <row r="959" hidden="1" x14ac:dyDescent="0.35"/>
    <row r="960" hidden="1" x14ac:dyDescent="0.35"/>
    <row r="961" hidden="1" x14ac:dyDescent="0.35"/>
    <row r="962" hidden="1" x14ac:dyDescent="0.35"/>
    <row r="963" hidden="1" x14ac:dyDescent="0.35"/>
    <row r="964" hidden="1" x14ac:dyDescent="0.35"/>
    <row r="965" hidden="1" x14ac:dyDescent="0.35"/>
    <row r="966" hidden="1" x14ac:dyDescent="0.35"/>
    <row r="967" hidden="1" x14ac:dyDescent="0.35"/>
    <row r="968" hidden="1" x14ac:dyDescent="0.35"/>
    <row r="969" hidden="1" x14ac:dyDescent="0.35"/>
    <row r="970" hidden="1" x14ac:dyDescent="0.35"/>
    <row r="971" hidden="1" x14ac:dyDescent="0.35"/>
    <row r="972" hidden="1" x14ac:dyDescent="0.35"/>
    <row r="973" hidden="1" x14ac:dyDescent="0.35"/>
    <row r="974" hidden="1" x14ac:dyDescent="0.35"/>
    <row r="975" hidden="1" x14ac:dyDescent="0.35"/>
    <row r="976" hidden="1" x14ac:dyDescent="0.35"/>
    <row r="977" hidden="1" x14ac:dyDescent="0.35"/>
    <row r="978" hidden="1" x14ac:dyDescent="0.35"/>
    <row r="979" hidden="1" x14ac:dyDescent="0.35"/>
    <row r="980" hidden="1" x14ac:dyDescent="0.35"/>
    <row r="981" hidden="1" x14ac:dyDescent="0.35"/>
    <row r="982" hidden="1" x14ac:dyDescent="0.35"/>
    <row r="983" hidden="1" x14ac:dyDescent="0.35"/>
    <row r="984" hidden="1" x14ac:dyDescent="0.35"/>
    <row r="985" hidden="1" x14ac:dyDescent="0.35"/>
    <row r="986" hidden="1" x14ac:dyDescent="0.35"/>
    <row r="987" hidden="1" x14ac:dyDescent="0.35"/>
    <row r="988" hidden="1" x14ac:dyDescent="0.35"/>
    <row r="989" hidden="1" x14ac:dyDescent="0.35"/>
    <row r="990" hidden="1" x14ac:dyDescent="0.35"/>
    <row r="991" hidden="1" x14ac:dyDescent="0.35"/>
    <row r="992" hidden="1" x14ac:dyDescent="0.35"/>
    <row r="993" hidden="1" x14ac:dyDescent="0.35"/>
    <row r="994" hidden="1" x14ac:dyDescent="0.35"/>
    <row r="995" hidden="1" x14ac:dyDescent="0.35"/>
    <row r="996" hidden="1" x14ac:dyDescent="0.35"/>
    <row r="997" hidden="1" x14ac:dyDescent="0.35"/>
    <row r="998" hidden="1" x14ac:dyDescent="0.35"/>
    <row r="999" hidden="1" x14ac:dyDescent="0.35"/>
    <row r="1000" hidden="1" x14ac:dyDescent="0.35"/>
    <row r="1001" hidden="1" x14ac:dyDescent="0.35"/>
    <row r="1002" hidden="1" x14ac:dyDescent="0.35"/>
    <row r="1003" hidden="1" x14ac:dyDescent="0.35"/>
    <row r="1004" hidden="1" x14ac:dyDescent="0.35"/>
    <row r="1005" hidden="1" x14ac:dyDescent="0.35"/>
    <row r="1006" hidden="1" x14ac:dyDescent="0.35"/>
    <row r="1007" hidden="1" x14ac:dyDescent="0.35"/>
    <row r="1008" hidden="1" x14ac:dyDescent="0.35"/>
    <row r="1009" hidden="1" x14ac:dyDescent="0.35"/>
    <row r="1010" hidden="1" x14ac:dyDescent="0.35"/>
    <row r="1011" hidden="1" x14ac:dyDescent="0.35"/>
    <row r="1012" hidden="1" x14ac:dyDescent="0.35"/>
    <row r="1013" hidden="1" x14ac:dyDescent="0.35"/>
    <row r="1014" hidden="1" x14ac:dyDescent="0.35"/>
    <row r="1015" hidden="1" x14ac:dyDescent="0.35"/>
    <row r="1016" hidden="1" x14ac:dyDescent="0.35"/>
    <row r="1017" hidden="1" x14ac:dyDescent="0.35"/>
    <row r="1018" x14ac:dyDescent="0.35"/>
    <row r="1019" x14ac:dyDescent="0.35"/>
    <row r="1020" hidden="1" x14ac:dyDescent="0.35"/>
    <row r="1021" hidden="1" x14ac:dyDescent="0.35"/>
    <row r="1022" hidden="1" x14ac:dyDescent="0.35"/>
    <row r="1023" hidden="1" x14ac:dyDescent="0.35"/>
    <row r="1024" hidden="1" x14ac:dyDescent="0.35"/>
    <row r="1025" hidden="1" x14ac:dyDescent="0.35"/>
    <row r="1026" hidden="1" x14ac:dyDescent="0.35"/>
    <row r="1027" hidden="1" x14ac:dyDescent="0.35"/>
    <row r="1028" hidden="1" x14ac:dyDescent="0.35"/>
    <row r="1029" hidden="1" x14ac:dyDescent="0.35"/>
    <row r="1030" hidden="1" x14ac:dyDescent="0.35"/>
    <row r="1031" hidden="1" x14ac:dyDescent="0.35"/>
    <row r="1032" hidden="1" x14ac:dyDescent="0.35"/>
    <row r="1033" hidden="1" x14ac:dyDescent="0.35"/>
    <row r="1034" hidden="1" x14ac:dyDescent="0.35"/>
    <row r="1035" hidden="1" x14ac:dyDescent="0.35"/>
    <row r="1036" hidden="1" x14ac:dyDescent="0.35"/>
    <row r="1037" hidden="1" x14ac:dyDescent="0.35"/>
    <row r="1038" hidden="1" x14ac:dyDescent="0.35"/>
    <row r="1039" hidden="1" x14ac:dyDescent="0.35"/>
    <row r="1040" hidden="1" x14ac:dyDescent="0.35"/>
    <row r="1041" hidden="1" x14ac:dyDescent="0.35"/>
    <row r="1042" hidden="1" x14ac:dyDescent="0.35"/>
    <row r="1043" hidden="1" x14ac:dyDescent="0.35"/>
    <row r="1044" hidden="1" x14ac:dyDescent="0.35"/>
    <row r="1045" hidden="1" x14ac:dyDescent="0.35"/>
    <row r="1046" hidden="1" x14ac:dyDescent="0.35"/>
    <row r="1047" hidden="1" x14ac:dyDescent="0.35"/>
    <row r="1048" hidden="1" x14ac:dyDescent="0.35"/>
    <row r="1049" hidden="1" x14ac:dyDescent="0.35"/>
    <row r="1050" hidden="1" x14ac:dyDescent="0.35"/>
    <row r="1051" hidden="1" x14ac:dyDescent="0.35"/>
    <row r="1052" hidden="1" x14ac:dyDescent="0.35"/>
    <row r="1053" hidden="1" x14ac:dyDescent="0.35"/>
    <row r="1054" hidden="1" x14ac:dyDescent="0.35"/>
    <row r="1055" hidden="1" x14ac:dyDescent="0.35"/>
    <row r="1056" hidden="1" x14ac:dyDescent="0.35"/>
    <row r="1057" hidden="1" x14ac:dyDescent="0.35"/>
    <row r="1058" hidden="1" x14ac:dyDescent="0.35"/>
    <row r="1059" hidden="1" x14ac:dyDescent="0.35"/>
    <row r="1060" hidden="1" x14ac:dyDescent="0.35"/>
    <row r="1061" hidden="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</sheetData>
  <autoFilter ref="B5:AD114" xr:uid="{7CCA094F-C746-478B-933F-58AA5BD8768E}">
    <sortState xmlns:xlrd2="http://schemas.microsoft.com/office/spreadsheetml/2017/richdata2" ref="B6:AD114">
      <sortCondition descending="1" ref="W5:W114"/>
    </sortState>
  </autoFilter>
  <mergeCells count="10">
    <mergeCell ref="L4:O4"/>
    <mergeCell ref="Q4:R4"/>
    <mergeCell ref="B2:B3"/>
    <mergeCell ref="T2:U3"/>
    <mergeCell ref="AA2:AD3"/>
    <mergeCell ref="C2:H3"/>
    <mergeCell ref="L2:O3"/>
    <mergeCell ref="Q2:R3"/>
    <mergeCell ref="J2:J3"/>
    <mergeCell ref="W2:Y3"/>
  </mergeCells>
  <conditionalFormatting sqref="C115:D115">
    <cfRule type="cellIs" dxfId="15" priority="13" operator="equal">
      <formula>5</formula>
    </cfRule>
    <cfRule type="cellIs" dxfId="14" priority="14" operator="equal">
      <formula>4</formula>
    </cfRule>
    <cfRule type="cellIs" dxfId="13" priority="15" operator="equal">
      <formula>3</formula>
    </cfRule>
    <cfRule type="cellIs" dxfId="12" priority="16" operator="equal">
      <formula>2</formula>
    </cfRule>
  </conditionalFormatting>
  <conditionalFormatting sqref="C2:D2 C4:D5 C115:D1048576">
    <cfRule type="cellIs" dxfId="11" priority="17" operator="equal">
      <formula>1</formula>
    </cfRule>
    <cfRule type="cellIs" dxfId="10" priority="18" operator="equal">
      <formula>5</formula>
    </cfRule>
    <cfRule type="cellIs" dxfId="9" priority="19" operator="equal">
      <formula>4</formula>
    </cfRule>
    <cfRule type="cellIs" dxfId="8" priority="20" operator="equal">
      <formula>3</formula>
    </cfRule>
    <cfRule type="cellIs" dxfId="7" priority="21" operator="equal">
      <formula>2</formula>
    </cfRule>
    <cfRule type="cellIs" dxfId="6" priority="22" operator="equal">
      <formula>1</formula>
    </cfRule>
  </conditionalFormatting>
  <conditionalFormatting sqref="B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52">
        <v>9.2555499999999995E-3</v>
      </c>
      <c r="F2" s="52">
        <v>4.7988820000000001E-2</v>
      </c>
      <c r="G2" s="52">
        <v>0.13246072</v>
      </c>
      <c r="H2" s="52">
        <v>0.29083239999999999</v>
      </c>
      <c r="I2" s="52">
        <v>0.43981071999999999</v>
      </c>
      <c r="J2" s="52">
        <v>5.9042999999999997E-4</v>
      </c>
    </row>
    <row r="3" spans="1:10" x14ac:dyDescent="0.35">
      <c r="C3" t="s">
        <v>13</v>
      </c>
      <c r="E3" s="52">
        <v>1.416333E-2</v>
      </c>
      <c r="F3" s="52">
        <v>-4.7252300000000004E-3</v>
      </c>
      <c r="G3" s="52">
        <v>-9.7744149999999988E-2</v>
      </c>
      <c r="H3" s="52">
        <v>2.0416509999999999E-2</v>
      </c>
      <c r="I3" s="52">
        <v>0.44872711000000004</v>
      </c>
      <c r="J3" s="52">
        <v>0.15773797000000001</v>
      </c>
    </row>
    <row r="4" spans="1:10" x14ac:dyDescent="0.35">
      <c r="B4" t="s">
        <v>14</v>
      </c>
      <c r="C4" t="s">
        <v>15</v>
      </c>
      <c r="E4" s="52">
        <v>-4.1160189999999999E-2</v>
      </c>
      <c r="F4" s="52">
        <v>4.1243959999999996E-2</v>
      </c>
      <c r="G4" s="52">
        <v>0.29378390999999998</v>
      </c>
      <c r="H4" s="52">
        <v>0.18860879</v>
      </c>
      <c r="I4" s="52">
        <v>0.22389195999999997</v>
      </c>
      <c r="J4" s="52">
        <v>0.22939894</v>
      </c>
    </row>
    <row r="5" spans="1:10" x14ac:dyDescent="0.35">
      <c r="B5" t="s">
        <v>16</v>
      </c>
      <c r="C5" t="s">
        <v>17</v>
      </c>
      <c r="E5" s="52">
        <v>-3.6574089999999997E-2</v>
      </c>
      <c r="F5" s="52">
        <v>5.0992420000000004E-2</v>
      </c>
      <c r="G5" s="52">
        <v>0.29928682000000001</v>
      </c>
      <c r="H5" s="52">
        <v>0.19171126999999999</v>
      </c>
      <c r="I5" s="52">
        <v>0.23078377</v>
      </c>
      <c r="J5" s="52">
        <v>0.22288347999999999</v>
      </c>
    </row>
    <row r="6" spans="1:10" x14ac:dyDescent="0.35">
      <c r="B6" t="s">
        <v>18</v>
      </c>
      <c r="C6" t="s">
        <v>19</v>
      </c>
      <c r="E6" s="52">
        <v>-3.9948690000000002E-2</v>
      </c>
      <c r="F6" s="52">
        <v>4.0929859999999998E-2</v>
      </c>
      <c r="G6" s="52">
        <v>0.28532875000000002</v>
      </c>
      <c r="H6" s="52">
        <v>0.16733512</v>
      </c>
      <c r="I6" s="52">
        <v>0.21385542000000002</v>
      </c>
      <c r="J6" s="52">
        <v>0.22769249999999999</v>
      </c>
    </row>
    <row r="7" spans="1:10" x14ac:dyDescent="0.35">
      <c r="C7" t="s">
        <v>20</v>
      </c>
      <c r="D7" t="s">
        <v>12</v>
      </c>
      <c r="E7" s="52">
        <v>-9.3185899999999999E-3</v>
      </c>
      <c r="F7" s="52">
        <v>-1.2922949999999999E-2</v>
      </c>
      <c r="G7" s="52">
        <v>1.5727040000000001E-2</v>
      </c>
      <c r="H7" s="52">
        <v>0.1283318</v>
      </c>
      <c r="I7" s="52">
        <v>0.17470338000000002</v>
      </c>
      <c r="J7" s="52" t="s">
        <v>0</v>
      </c>
    </row>
    <row r="8" spans="1:10" x14ac:dyDescent="0.35">
      <c r="B8" t="s">
        <v>21</v>
      </c>
      <c r="C8" t="s">
        <v>22</v>
      </c>
      <c r="E8" s="52">
        <v>1.2564E-4</v>
      </c>
      <c r="F8" s="52">
        <v>5.6897989999999996E-2</v>
      </c>
      <c r="G8" s="52">
        <v>0.15357810999999999</v>
      </c>
      <c r="H8" s="52">
        <v>0.31636968999999998</v>
      </c>
      <c r="I8" s="52">
        <v>0.47018019999999999</v>
      </c>
      <c r="J8" s="52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52">
        <v>8.4288000000000006E-4</v>
      </c>
      <c r="F9" s="52">
        <v>4.921035E-2</v>
      </c>
      <c r="G9" s="52">
        <v>0.12372168</v>
      </c>
      <c r="H9" s="52">
        <v>0.31288935000000001</v>
      </c>
      <c r="I9" s="52">
        <v>0.47534013000000003</v>
      </c>
      <c r="J9" s="52">
        <v>3.6139890000000001E-2</v>
      </c>
    </row>
    <row r="10" spans="1:10" x14ac:dyDescent="0.35">
      <c r="C10" t="s">
        <v>24</v>
      </c>
      <c r="D10" t="s">
        <v>25</v>
      </c>
      <c r="E10" s="52">
        <v>-1.775968E-2</v>
      </c>
      <c r="F10" s="52">
        <v>5.5561049999999994E-2</v>
      </c>
      <c r="G10" s="52">
        <v>0.17426543999999999</v>
      </c>
      <c r="H10" s="52">
        <v>0.33124653000000004</v>
      </c>
      <c r="I10" s="52">
        <v>0.52390166000000005</v>
      </c>
      <c r="J10" s="52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52">
        <v>-1.1882479999999999E-2</v>
      </c>
      <c r="F11" s="52">
        <v>5.2828889999999996E-2</v>
      </c>
      <c r="G11" s="52">
        <v>0.15320043</v>
      </c>
      <c r="H11" s="52">
        <v>0.31710533000000002</v>
      </c>
      <c r="I11" s="52">
        <v>0.49727716999999999</v>
      </c>
      <c r="J11" s="52">
        <v>0.10001498</v>
      </c>
    </row>
    <row r="12" spans="1:10" x14ac:dyDescent="0.35">
      <c r="B12" t="s">
        <v>28</v>
      </c>
      <c r="C12" t="s">
        <v>29</v>
      </c>
      <c r="E12" s="52">
        <v>-5.6951869999999995E-2</v>
      </c>
      <c r="F12" s="52">
        <v>8.5230770000000011E-2</v>
      </c>
      <c r="G12" s="52">
        <v>0.49007181999999999</v>
      </c>
      <c r="H12" s="52">
        <v>0.29478708000000003</v>
      </c>
      <c r="I12" s="52">
        <v>7.3995129999999992E-2</v>
      </c>
      <c r="J12" s="52">
        <v>0.26075760999999997</v>
      </c>
    </row>
    <row r="13" spans="1:10" x14ac:dyDescent="0.35">
      <c r="C13" t="s">
        <v>30</v>
      </c>
      <c r="E13" s="52">
        <v>-2.896251E-2</v>
      </c>
      <c r="F13" s="52">
        <v>8.2725060000000003E-2</v>
      </c>
      <c r="G13" s="52">
        <v>0.27923690000000001</v>
      </c>
      <c r="H13" s="52">
        <v>0.18839524000000002</v>
      </c>
      <c r="I13" s="52">
        <v>0.25835476000000002</v>
      </c>
      <c r="J13" s="52">
        <v>0.20381920999999997</v>
      </c>
    </row>
    <row r="14" spans="1:10" x14ac:dyDescent="0.35">
      <c r="C14" t="s">
        <v>31</v>
      </c>
      <c r="D14">
        <v>1</v>
      </c>
      <c r="E14" s="52">
        <v>9.1042999999999992E-3</v>
      </c>
      <c r="F14" s="52">
        <v>5.3137169999999997E-2</v>
      </c>
      <c r="G14" s="52">
        <v>0.13685167000000001</v>
      </c>
      <c r="H14" s="52">
        <v>0.30502670999999998</v>
      </c>
      <c r="I14" s="52">
        <v>0.44977789000000001</v>
      </c>
      <c r="J14" s="52">
        <v>6.5575799999999995E-3</v>
      </c>
    </row>
    <row r="15" spans="1:10" x14ac:dyDescent="0.35">
      <c r="C15" t="s">
        <v>31</v>
      </c>
      <c r="D15" t="s">
        <v>32</v>
      </c>
      <c r="E15" s="52">
        <v>9.2491000000000003E-4</v>
      </c>
      <c r="F15" s="52">
        <v>7.3497820000000005E-2</v>
      </c>
      <c r="G15" s="52">
        <v>0.19474923</v>
      </c>
      <c r="H15" s="52">
        <v>0.36883794999999997</v>
      </c>
      <c r="I15" s="52">
        <v>0.50521094</v>
      </c>
      <c r="J15" s="52">
        <v>6.4910750000000003E-2</v>
      </c>
    </row>
    <row r="16" spans="1:10" x14ac:dyDescent="0.35">
      <c r="C16" t="s">
        <v>31</v>
      </c>
      <c r="D16" t="s">
        <v>27</v>
      </c>
      <c r="E16" s="52">
        <v>3.0195899999999999E-3</v>
      </c>
      <c r="F16" s="52">
        <v>6.8009769999999997E-2</v>
      </c>
      <c r="G16" s="52">
        <v>0.17670411000000003</v>
      </c>
      <c r="H16" s="52">
        <v>0.34629915999999999</v>
      </c>
      <c r="I16" s="52">
        <v>0.48541440999999996</v>
      </c>
      <c r="J16" s="52">
        <v>4.8681260000000004E-2</v>
      </c>
    </row>
    <row r="17" spans="2:10" x14ac:dyDescent="0.35">
      <c r="B17" t="s">
        <v>33</v>
      </c>
      <c r="C17" t="s">
        <v>34</v>
      </c>
      <c r="E17" s="52">
        <v>-1.048689E-2</v>
      </c>
      <c r="F17" s="52">
        <v>0.18794964</v>
      </c>
      <c r="G17" s="52">
        <v>0.45164834999999998</v>
      </c>
      <c r="H17" s="52">
        <v>0.28878049</v>
      </c>
      <c r="I17" s="52">
        <v>6.7043619999999998E-2</v>
      </c>
      <c r="J17" s="52">
        <v>0.21086241</v>
      </c>
    </row>
    <row r="18" spans="2:10" x14ac:dyDescent="0.35">
      <c r="C18" t="s">
        <v>35</v>
      </c>
      <c r="D18" t="s">
        <v>12</v>
      </c>
      <c r="E18" s="52">
        <v>1.4000000000000002E-3</v>
      </c>
      <c r="F18" s="52">
        <v>1.1043799999999999E-2</v>
      </c>
      <c r="G18" s="52">
        <v>4.0825310000000004E-2</v>
      </c>
      <c r="H18" s="52">
        <v>0.13739632999999998</v>
      </c>
      <c r="I18" s="52">
        <v>0.23033976</v>
      </c>
      <c r="J18" s="52" t="s">
        <v>0</v>
      </c>
    </row>
    <row r="19" spans="2:10" x14ac:dyDescent="0.35">
      <c r="C19" t="s">
        <v>36</v>
      </c>
      <c r="D19" t="s">
        <v>12</v>
      </c>
      <c r="E19" s="52">
        <v>5.7679999999999997E-3</v>
      </c>
      <c r="F19" s="52">
        <v>3.098358E-2</v>
      </c>
      <c r="G19" s="52">
        <v>8.1204699999999991E-2</v>
      </c>
      <c r="H19" s="52">
        <v>0.17167372</v>
      </c>
      <c r="I19" s="52">
        <v>0.25753196</v>
      </c>
      <c r="J19" s="52" t="s">
        <v>0</v>
      </c>
    </row>
    <row r="20" spans="2:10" x14ac:dyDescent="0.35">
      <c r="B20" t="s">
        <v>37</v>
      </c>
      <c r="C20" t="s">
        <v>38</v>
      </c>
      <c r="E20" s="52">
        <v>1.157621E-2</v>
      </c>
      <c r="F20" s="52">
        <v>7.7259099999999997E-2</v>
      </c>
      <c r="G20" s="52">
        <v>0.15014664</v>
      </c>
      <c r="H20" s="52">
        <v>0.14444882000000001</v>
      </c>
      <c r="I20" s="52">
        <v>0.25381451999999999</v>
      </c>
      <c r="J20" s="52">
        <v>9.5476100000000008E-2</v>
      </c>
    </row>
    <row r="21" spans="2:10" x14ac:dyDescent="0.35">
      <c r="B21" t="s">
        <v>39</v>
      </c>
      <c r="E21" s="53">
        <f>(E2)</f>
        <v>9.2555499999999995E-3</v>
      </c>
      <c r="F21" s="53">
        <f>(F2)</f>
        <v>4.7988820000000001E-2</v>
      </c>
      <c r="G21" s="53">
        <f>(G2)</f>
        <v>0.13246072</v>
      </c>
      <c r="H21" s="53">
        <f>(H2)</f>
        <v>0.29083239999999999</v>
      </c>
      <c r="I21" s="53">
        <f>(I2)</f>
        <v>0.43981071999999999</v>
      </c>
      <c r="J21" s="54"/>
    </row>
    <row r="22" spans="2:10" x14ac:dyDescent="0.35">
      <c r="B22" t="s">
        <v>40</v>
      </c>
      <c r="E22" s="53">
        <f>(104%*E2)</f>
        <v>9.6257719999999995E-3</v>
      </c>
      <c r="F22" s="53">
        <f>(104%*F2)</f>
        <v>4.9908372800000003E-2</v>
      </c>
      <c r="G22" s="53">
        <f>(104%*G2)</f>
        <v>0.13775914880000001</v>
      </c>
      <c r="H22" s="53">
        <f>(104%*H2)</f>
        <v>0.30246569600000001</v>
      </c>
      <c r="I22" s="53">
        <f>(104%*I2)</f>
        <v>0.45740314879999999</v>
      </c>
      <c r="J22" s="55"/>
    </row>
    <row r="23" spans="2:10" x14ac:dyDescent="0.35">
      <c r="B23" t="s">
        <v>41</v>
      </c>
      <c r="E23" s="53">
        <f>(120%*E2)</f>
        <v>1.1106659999999999E-2</v>
      </c>
      <c r="F23" s="53">
        <f>(120%*F2)</f>
        <v>5.7586583999999996E-2</v>
      </c>
      <c r="G23" s="53">
        <f>(120%*G2)</f>
        <v>0.158952864</v>
      </c>
      <c r="H23" s="53">
        <f>(120%*H2)</f>
        <v>0.34899887999999996</v>
      </c>
      <c r="I23" s="53">
        <f>(120%*I2)</f>
        <v>0.52777286400000001</v>
      </c>
      <c r="J23" s="55"/>
    </row>
    <row r="24" spans="2:10" x14ac:dyDescent="0.35">
      <c r="B24" t="s">
        <v>42</v>
      </c>
      <c r="E24" s="53">
        <f>(1+6%)^(1/12)-1+E7</f>
        <v>-4.4510394346569514E-3</v>
      </c>
      <c r="F24" s="53">
        <f>(1+6%)^(10/12)-1+F7</f>
        <v>3.6832700666699622E-2</v>
      </c>
      <c r="G24" s="53">
        <f>6%+G7</f>
        <v>7.5727039999999995E-2</v>
      </c>
      <c r="H24" s="53">
        <f>(1+6%)^(2)-1+H7</f>
        <v>0.25193180000000015</v>
      </c>
      <c r="I24" s="53">
        <f>(1+6%)^(3)-1+I7</f>
        <v>0.36571938000000032</v>
      </c>
      <c r="J24" s="55"/>
    </row>
    <row r="25" spans="2:10" x14ac:dyDescent="0.35">
      <c r="B25" t="s">
        <v>43</v>
      </c>
      <c r="E25" s="53">
        <f>(1+5%)^(1/12)-1+E18</f>
        <v>5.4741237836483537E-3</v>
      </c>
      <c r="F25" s="53">
        <f>(1+5%)^(10/12)-1+F18</f>
        <v>5.2540142698250865E-2</v>
      </c>
      <c r="G25" s="53">
        <f>5%+G18</f>
        <v>9.0825310000000006E-2</v>
      </c>
      <c r="H25" s="53">
        <f>(1+5%)^(2)-1+H18</f>
        <v>0.23989633000000002</v>
      </c>
      <c r="I25" s="53">
        <f>(1+5%)^(3)-1+I18</f>
        <v>0.38796476000000013</v>
      </c>
      <c r="J25" s="55"/>
    </row>
    <row r="26" spans="2:10" x14ac:dyDescent="0.35">
      <c r="B26" t="s">
        <v>44</v>
      </c>
      <c r="E26" s="52">
        <f>(1+6%)^(1/12)-1+E18</f>
        <v>6.2675505653430486E-3</v>
      </c>
      <c r="F26" s="52">
        <f>(1+6%)^(10/12)-1+F18</f>
        <v>6.0799450666699624E-2</v>
      </c>
      <c r="G26" s="52">
        <f>6%+G18</f>
        <v>0.10082531</v>
      </c>
      <c r="H26" s="52">
        <f>(1+6%)^(2)-1+H18</f>
        <v>0.26099633000000011</v>
      </c>
      <c r="I26" s="52">
        <f>(1+6%)^(3)-1+I18</f>
        <v>0.4213557600000003</v>
      </c>
      <c r="J26" s="55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2020-12-18T22:08:17Z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1292795532</vt:lpwstr>
  </property>
  <property fmtid="{D5CDD505-2E9C-101B-9397-08002B2CF9AE}" pid="3" name="EcoUpdateMessage">
    <vt:lpwstr>2020/12/18-21:52:12</vt:lpwstr>
  </property>
  <property fmtid="{D5CDD505-2E9C-101B-9397-08002B2CF9AE}" pid="4" name="EcoUpdateStatus">
    <vt:lpwstr>2020-12-18=BRA:St,ME,Fd;USA:St,ME;ARG:St,ME,TP;MEX:St,ME,Fd;CHL:St,ME;PER:St,ME,Fd|2020-12-17=BRA:TP;ARG:Fd;MEX:TP;CHL:Fd;COL:St,ME,Fd;PER:TP|2020-12-16=USA:TP;GBR:St,ME|2019-10-28=CHL:TP|2014-02-26=VEN:St|2002-11-08=JPN:St|2016-08-18=NNN:St|2007-01-31=ES</vt:lpwstr>
  </property>
</Properties>
</file>