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"/>
    </mc:Choice>
  </mc:AlternateContent>
  <xr:revisionPtr revIDLastSave="0" documentId="8_{716EDEE5-2E6A-4232-A40A-FD282968A49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FIIs'!$A$4:$AD$107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<sst xmlns="http://schemas.openxmlformats.org/spreadsheetml/2006/main" count="920" uniqueCount="405">
  <si>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</si>
  <si>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</si>
  <si>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</si>
  <si>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</si>
  <si>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</si>
  <si>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</si>
  <si>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</si>
  <si>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</si>
  <si>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</si>
  <si>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</si>
  <si>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</si>
  <si>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</si>
  <si>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</si>
  <si>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</si>
  <si>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</si>
  <si>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</si>
  <si>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</si>
  <si>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</si>
  <si>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</si>
  <si>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</si>
  <si>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</si>
  <si>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</si>
  <si>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</si>
  <si>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</si>
  <si>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</si>
  <si>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</si>
  <si>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</si>
  <si>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</si>
  <si>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</si>
  <si>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</si>
  <si>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</si>
  <si>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</si>
  <si>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</si>
  <si>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</si>
  <si>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</si>
  <si>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</si>
  <si>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</si>
  <si>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</si>
  <si>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</si>
  <si>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</si>
  <si>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</si>
  <si>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</si>
  <si>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</si>
  <si>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</si>
  <si>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</si>
  <si>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</si>
  <si>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</si>
  <si>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</si>
  <si>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</si>
  <si>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</si>
  <si>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</si>
  <si>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</si>
  <si>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</si>
  <si>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</si>
  <si>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</si>
  <si>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</si>
  <si>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</si>
  <si>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</si>
  <si>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</si>
  <si>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</si>
  <si>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</si>
  <si>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</si>
  <si>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</si>
  <si>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</si>
  <si>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BBVJ11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</si>
  <si>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</si>
  <si>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</si>
  <si>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</si>
  <si>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</si>
  <si>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</si>
  <si>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</si>
  <si>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</si>
  <si>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</si>
  <si>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</si>
  <si>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BMLC11B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</si>
  <si>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</si>
  <si>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</si>
  <si>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</si>
  <si>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</si>
  <si>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</si>
  <si>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</si>
  <si>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</si>
  <si>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</si>
  <si>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</si>
  <si>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</si>
  <si>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</si>
  <si>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</si>
  <si>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</si>
  <si>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</si>
  <si>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</si>
  <si>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</si>
  <si>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EURO11</t>
  </si>
  <si>
    <t>FIIB11</t>
  </si>
  <si>
    <t>CXTL11</t>
  </si>
  <si>
    <t>GRLV11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</si>
  <si>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</si>
  <si>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</si>
  <si>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</si>
  <si>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</si>
  <si>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</si>
  <si>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</si>
  <si>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</si>
  <si>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</si>
  <si>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</si>
  <si>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</si>
  <si>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</si>
  <si>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</si>
  <si>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</si>
  <si>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</si>
  <si>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</si>
  <si>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</si>
  <si>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</si>
  <si>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PLRI11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</si>
  <si>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</si>
  <si>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</si>
  <si>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</si>
  <si>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</si>
  <si>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</si>
  <si>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</si>
  <si>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</si>
  <si>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</si>
  <si>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</si>
  <si>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</si>
  <si>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</si>
  <si>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</si>
  <si>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</si>
  <si>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</si>
  <si>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</si>
  <si>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</si>
  <si>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</si>
  <si>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</si>
  <si>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</si>
  <si>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</si>
  <si>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</si>
  <si>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</si>
  <si>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</si>
  <si>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</si>
  <si>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</si>
  <si>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</si>
  <si>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</si>
  <si>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</si>
  <si>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</si>
  <si>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</si>
  <si>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</si>
  <si>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</si>
  <si>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</si>
  <si>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</si>
  <si>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</si>
  <si>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</si>
  <si>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</si>
  <si>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</si>
  <si>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</si>
  <si>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</si>
  <si>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</si>
  <si>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</si>
  <si>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</si>
  <si>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</si>
  <si>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</si>
  <si>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Dia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</si>
  <si>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</si>
  <si>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</si>
  <si>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</si>
  <si>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</si>
  <si>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</si>
  <si>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</si>
  <si>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</si>
  <si>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</si>
  <si>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</si>
  <si>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</si>
  <si>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</si>
  <si>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</si>
  <si>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</si>
  <si>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</si>
  <si>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</si>
  <si>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</si>
  <si>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</si>
  <si>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</si>
  <si>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</si>
  <si>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</si>
  <si>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</si>
  <si>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</si>
  <si>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</si>
  <si>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</si>
  <si>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</si>
  <si>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</si>
  <si>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CARE11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</si>
  <si>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</si>
  <si>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</si>
  <si>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</si>
  <si>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</si>
  <si>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</si>
  <si>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</si>
  <si>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</si>
  <si>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</si>
  <si>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</si>
  <si>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</si>
  <si>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</si>
  <si>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</si>
  <si>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</si>
  <si>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</si>
  <si>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</si>
  <si>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</si>
  <si>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</si>
  <si>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</si>
  <si>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</si>
  <si>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</si>
  <si>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</si>
  <si>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</si>
  <si>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</si>
  <si>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</si>
  <si>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</si>
  <si>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</si>
  <si>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</si>
  <si>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</si>
  <si>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</si>
  <si>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</si>
  <si>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</si>
  <si>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</si>
  <si>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</si>
  <si>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</si>
  <si>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</si>
  <si>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</si>
  <si>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</si>
  <si>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</si>
  <si>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</si>
  <si>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</si>
  <si>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</si>
  <si>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</si>
  <si>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</si>
  <si>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</si>
  <si>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</si>
  <si>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</si>
  <si>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</si>
  <si>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</si>
  <si>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</si>
  <si>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</si>
  <si>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</si>
  <si>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</si>
  <si>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</si>
  <si>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</si>
  <si>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</si>
  <si>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</si>
  <si>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</si>
  <si>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</si>
  <si>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</si>
  <si>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</si>
  <si>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</si>
  <si>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</si>
  <si>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</si>
  <si>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Cidade Jardim C. Tower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</si>
  <si>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</si>
  <si>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</si>
  <si>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</si>
  <si>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</si>
  <si>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</si>
  <si>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</si>
  <si>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</si>
  <si>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</si>
  <si>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</si>
  <si>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</si>
  <si>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</si>
  <si>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</si>
  <si>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</si>
  <si>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</si>
  <si>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</si>
  <si>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</si>
  <si>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</si>
  <si>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</si>
  <si>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</si>
  <si>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</si>
  <si>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</si>
  <si>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Brascan Lajes Corporativas</t>
  </si>
  <si>
    <t>Brascan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</si>
  <si>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</si>
  <si>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</si>
  <si>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</si>
  <si>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</si>
  <si>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</si>
  <si>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</si>
  <si>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</si>
  <si>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</si>
  <si>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</si>
  <si>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</si>
  <si>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</si>
  <si>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</si>
  <si>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</si>
  <si>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</si>
  <si>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</si>
  <si>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</si>
  <si>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</si>
  <si>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</si>
  <si>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</si>
  <si>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</si>
  <si>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</si>
  <si>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</si>
  <si>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BTG Realty Logística I</t>
  </si>
  <si>
    <t>SDI Rio Bravo Renda Logística</t>
  </si>
  <si>
    <t>SDI Gestão</t>
  </si>
  <si>
    <t>RB Capital Renda I</t>
  </si>
  <si>
    <t>RB Capital Renda II</t>
  </si>
  <si>
    <t>Europar</t>
  </si>
  <si>
    <t>Banif</t>
  </si>
  <si>
    <t>Industrial do Brasil</t>
  </si>
  <si>
    <t>Caixa TRX Logística Renda</t>
  </si>
  <si>
    <t>CSHG GR Louveira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</si>
  <si>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</si>
  <si>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</si>
  <si>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</si>
  <si>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</si>
  <si>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</si>
  <si>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</si>
  <si>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</si>
  <si>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</si>
  <si>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</si>
  <si>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</si>
  <si>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</si>
  <si>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</si>
  <si>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</si>
  <si>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</si>
  <si>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</si>
  <si>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</si>
  <si>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</si>
  <si>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</si>
  <si>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</si>
  <si>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</si>
  <si>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</si>
  <si>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</si>
  <si>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</si>
  <si>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</si>
  <si>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</si>
  <si>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</si>
  <si>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</si>
  <si>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</si>
  <si>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</si>
  <si>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Polo Recebíveis Imobiliários I</t>
  </si>
  <si>
    <t>Polo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</si>
  <si>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</si>
  <si>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</si>
  <si>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</si>
  <si>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</si>
  <si>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</si>
  <si>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</si>
  <si>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</si>
  <si>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</si>
  <si>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</si>
  <si>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</si>
  <si>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</si>
  <si>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</si>
  <si>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</si>
  <si>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</si>
  <si>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</si>
  <si>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</si>
  <si>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</si>
  <si>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</si>
  <si>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</si>
  <si>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</si>
  <si>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</si>
  <si>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</si>
  <si>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</si>
  <si>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Brazilian Graveyard and Death Care</t>
  </si>
  <si>
    <t>Planner Corretora</t>
  </si>
  <si>
    <t>Zion Gestão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</si>
  <si>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</si>
  <si>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</si>
  <si>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</si>
  <si>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</si>
  <si>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</si>
  <si>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</si>
  <si>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</si>
  <si>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</si>
  <si>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</si>
  <si>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</si>
  <si>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</si>
  <si>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</si>
  <si>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</si>
  <si>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</si>
  <si>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</si>
  <si>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</si>
  <si>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</si>
  <si>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</si>
  <si>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</si>
  <si>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</si>
  <si>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</si>
  <si>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</si>
  <si>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</si>
  <si>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</si>
  <si>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1,1%</t>
  </si>
  <si>
    <t>CPTS11</t>
  </si>
  <si>
    <t>HABT11</t>
  </si>
  <si>
    <t>Habitat II FII</t>
  </si>
  <si>
    <t>Habitat Capital Partners</t>
  </si>
  <si>
    <t>RECR11</t>
  </si>
  <si>
    <t>PATL11</t>
  </si>
  <si>
    <t>PVBI11</t>
  </si>
  <si>
    <t>VBI Prime Offices</t>
  </si>
  <si>
    <t>VBI Real Estate</t>
  </si>
  <si>
    <t>REC Gestão</t>
  </si>
  <si>
    <t>RECT11</t>
  </si>
  <si>
    <t>REC Renda Imobiliária</t>
  </si>
  <si>
    <t>Patria Log</t>
  </si>
  <si>
    <t>TEPP11</t>
  </si>
  <si>
    <t>Tellus Properties</t>
  </si>
  <si>
    <t>Tellus</t>
  </si>
  <si>
    <t>ND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</si>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</sst>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0" fillId="0" borderId="0" xfId="0" applyFill="1"/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70"/>
  <sheetViews>
    <sheetView showGridLines="0" tabSelected="1" zoomScale="70" zoomScaleNormal="70" workbookViewId="0">
      <pane xSplit="2" ySplit="4" topLeftCell="C5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hidden="1" customWidth="1"/>
    <col min="2" max="2" width="19.54296875" customWidth="1"/>
    <col min="3" max="3" width="29.1796875" style="41" customWidth="1"/>
    <col min="4" max="4" width="21.7265625" style="41" customWidth="1"/>
    <col min="5" max="5" width="19.7265625" customWidth="1"/>
    <col min="6" max="6" width="19.81640625" customWidth="1"/>
    <col min="7" max="7" width="13.54296875" customWidth="1"/>
    <col min="8" max="8" width="17.26953125" customWidth="1"/>
    <col min="9" max="9" width="1.1796875" customWidth="1"/>
    <col min="10" max="10" width="24.81640625" bestFit="1" customWidth="1"/>
    <col min="11" max="11" width="1.1796875" customWidth="1"/>
    <col min="12" max="12" width="18.1796875" customWidth="1"/>
    <col min="13" max="13" width="14.1796875" customWidth="1"/>
    <col min="14" max="14" width="15.1796875" customWidth="1"/>
    <col min="15" max="15" width="14.26953125" customWidth="1"/>
    <col min="16" max="16" width="1.1796875" customWidth="1"/>
    <col min="17" max="17" width="9.81640625" bestFit="1" customWidth="1"/>
    <col min="18" max="18" width="9.7265625" customWidth="1"/>
    <col min="19" max="19" width="1.1796875" customWidth="1"/>
    <col min="20" max="21" width="14.453125" customWidth="1"/>
    <col min="22" max="22" width="1.81640625" customWidth="1"/>
    <col min="23" max="25" width="14.453125" customWidth="1"/>
    <col min="26" max="26" width="1.7265625" customWidth="1"/>
    <col min="27" max="27" width="9.7265625" customWidth="1"/>
    <col min="28" max="29" width="13.1796875" customWidth="1"/>
    <col min="30" max="30" width="15.54296875" customWidth="1"/>
  </cols>
  <sheetData>
    <row r="1" spans="1:30" s="4" customFormat="1" ht="18.75" customHeight="1" x14ac:dyDescent="0.35">
      <c r="A1" s="3"/>
      <c r="B1" s="58" t="s">
        <v>149</v>
      </c>
      <c r="C1" s="61" t="s">
        <v>115</v>
      </c>
      <c r="D1" s="61"/>
      <c r="E1" s="61"/>
      <c r="F1" s="61"/>
      <c r="G1" s="61"/>
      <c r="H1" s="61"/>
      <c r="I1"/>
      <c r="J1" s="62" t="s">
        <v>116</v>
      </c>
      <c r="K1"/>
      <c r="L1" s="62" t="s">
        <v>48</v>
      </c>
      <c r="M1" s="62"/>
      <c r="N1" s="62"/>
      <c r="O1" s="62"/>
      <c r="P1"/>
      <c r="Q1" s="61" t="s">
        <v>121</v>
      </c>
      <c r="R1" s="61"/>
      <c r="S1"/>
      <c r="T1" s="59" t="s">
        <v>123</v>
      </c>
      <c r="U1" s="59"/>
      <c r="V1"/>
      <c r="W1" s="59" t="s">
        <v>383</v>
      </c>
      <c r="X1" s="59"/>
      <c r="Y1" s="59"/>
      <c r="Z1"/>
      <c r="AA1" s="60" t="s">
        <v>128</v>
      </c>
      <c r="AB1" s="60"/>
      <c r="AC1" s="60"/>
      <c r="AD1" s="60"/>
    </row>
    <row r="2" spans="1:30" s="4" customFormat="1" ht="16.5" customHeight="1" x14ac:dyDescent="0.35">
      <c r="A2" s="3"/>
      <c r="B2" s="58"/>
      <c r="C2" s="61"/>
      <c r="D2" s="61"/>
      <c r="E2" s="61"/>
      <c r="F2" s="61"/>
      <c r="G2" s="61"/>
      <c r="H2" s="61"/>
      <c r="I2"/>
      <c r="J2" s="62"/>
      <c r="K2"/>
      <c r="L2" s="62"/>
      <c r="M2" s="62"/>
      <c r="N2" s="62"/>
      <c r="O2" s="62"/>
      <c r="P2"/>
      <c r="Q2" s="61"/>
      <c r="R2" s="61"/>
      <c r="S2"/>
      <c r="T2" s="59"/>
      <c r="U2" s="59"/>
      <c r="V2"/>
      <c r="W2" s="59"/>
      <c r="X2" s="59"/>
      <c r="Y2" s="59"/>
      <c r="Z2"/>
      <c r="AA2" s="60"/>
      <c r="AB2" s="60"/>
      <c r="AC2" s="60"/>
      <c r="AD2" s="60"/>
    </row>
    <row r="3" spans="1:30" s="5" customFormat="1" ht="16.5" customHeight="1" x14ac:dyDescent="0.45">
      <c r="B3" s="53">
        <v>44134</v>
      </c>
      <c r="C3" s="6"/>
      <c r="D3" s="6"/>
      <c r="E3" s="7"/>
      <c r="F3" s="7"/>
      <c r="G3" s="7"/>
      <c r="H3" s="8"/>
      <c r="I3"/>
      <c r="J3" s="9"/>
      <c r="K3"/>
      <c r="L3" s="57" t="s">
        <v>122</v>
      </c>
      <c r="M3" s="57"/>
      <c r="N3" s="57"/>
      <c r="O3" s="57"/>
      <c r="P3"/>
      <c r="Q3" s="57" t="s">
        <v>122</v>
      </c>
      <c r="R3" s="57"/>
      <c r="S3"/>
      <c r="T3" s="10" t="s">
        <v>133</v>
      </c>
      <c r="U3" s="10" t="s">
        <v>126</v>
      </c>
      <c r="V3"/>
      <c r="W3" s="10" t="s">
        <v>133</v>
      </c>
      <c r="X3" s="10" t="s">
        <v>133</v>
      </c>
      <c r="Y3" s="10" t="s">
        <v>126</v>
      </c>
      <c r="Z3"/>
      <c r="AA3" s="52" t="s">
        <v>125</v>
      </c>
      <c r="AB3" s="52" t="s">
        <v>126</v>
      </c>
      <c r="AC3" s="52" t="s">
        <v>157</v>
      </c>
      <c r="AD3" s="52" t="s">
        <v>131</v>
      </c>
    </row>
    <row r="4" spans="1:30" s="12" customFormat="1" ht="26" x14ac:dyDescent="0.35">
      <c r="B4" s="50" t="s">
        <v>49</v>
      </c>
      <c r="C4" s="50" t="s">
        <v>3</v>
      </c>
      <c r="D4" s="50" t="s">
        <v>148</v>
      </c>
      <c r="E4" s="13" t="s">
        <v>50</v>
      </c>
      <c r="F4" s="13" t="s">
        <v>159</v>
      </c>
      <c r="G4" s="13" t="s">
        <v>1</v>
      </c>
      <c r="H4" s="13" t="s">
        <v>113</v>
      </c>
      <c r="I4" s="1"/>
      <c r="J4" s="14" t="s">
        <v>119</v>
      </c>
      <c r="K4" s="1"/>
      <c r="L4" s="14" t="s">
        <v>384</v>
      </c>
      <c r="M4" s="13" t="s">
        <v>117</v>
      </c>
      <c r="N4" s="13" t="s">
        <v>114</v>
      </c>
      <c r="O4" s="15" t="s">
        <v>118</v>
      </c>
      <c r="P4" s="1"/>
      <c r="Q4" s="11" t="s">
        <v>120</v>
      </c>
      <c r="R4" s="13" t="s">
        <v>2</v>
      </c>
      <c r="S4" s="1"/>
      <c r="T4" s="17" t="s">
        <v>124</v>
      </c>
      <c r="U4" s="16" t="s">
        <v>134</v>
      </c>
      <c r="V4" s="1"/>
      <c r="W4" s="17" t="s">
        <v>381</v>
      </c>
      <c r="X4" s="17" t="s">
        <v>382</v>
      </c>
      <c r="Y4" s="17" t="s">
        <v>127</v>
      </c>
      <c r="Z4" s="1"/>
      <c r="AA4" s="11" t="s">
        <v>129</v>
      </c>
      <c r="AB4" s="13" t="s">
        <v>130</v>
      </c>
      <c r="AC4" s="13" t="s">
        <v>158</v>
      </c>
      <c r="AD4" s="13" t="s">
        <v>132</v>
      </c>
    </row>
    <row r="5" spans="1:30" s="5" customFormat="1" ht="15" customHeight="1" x14ac:dyDescent="0.35">
      <c r="A5" s="18"/>
      <c r="B5" s="20" t="s">
        <v>51</v>
      </c>
      <c r="C5" s="19" t="s">
        <v>218</v>
      </c>
      <c r="D5" s="19" t="s">
        <v>200</v>
      </c>
      <c r="E5" s="19" t="s">
        <v>219</v>
      </c>
      <c r="F5" s="19" t="s">
        <v>216</v>
      </c>
      <c r="G5" s="19" t="s">
        <v>220</v>
      </c>
      <c r="H5" s="20">
        <v>1.3500000000000002E-2</v>
      </c>
      <c r="I5"/>
      <c r="J5" s="22">
        <v>86.5</v>
      </c>
      <c r="K5"/>
      <c r="L5" s="23">
        <v>-4.4778160725999994E-2</v>
      </c>
      <c r="M5" s="23">
        <v>-3.4841669542999998E-2</v>
      </c>
      <c r="N5" s="23">
        <v>-0.22034608008000001</v>
      </c>
      <c r="O5" s="23">
        <v>8.9878412491000009E-3</v>
      </c>
      <c r="P5" s="51"/>
      <c r="Q5" s="21">
        <v>4.9182933187000002E-3</v>
      </c>
      <c r="R5" s="21">
        <v>6.4967062398E-2</v>
      </c>
      <c r="S5" s="51"/>
      <c r="T5" s="54">
        <v>5153.9447608</v>
      </c>
      <c r="U5" s="56">
        <v>2.9149999999999999E-2</v>
      </c>
      <c r="V5" s="54"/>
      <c r="W5" s="54">
        <v>2304204.4730000002</v>
      </c>
      <c r="X5" s="54">
        <v>2829153.9679</v>
      </c>
      <c r="Y5" s="46">
        <v>0.81445000842790649</v>
      </c>
      <c r="Z5"/>
      <c r="AA5" s="47">
        <v>0.44756469199999999</v>
      </c>
      <c r="AB5" s="23">
        <v>6.2089899468208087E-2</v>
      </c>
      <c r="AC5" s="23" t="s">
        <v>160</v>
      </c>
      <c r="AD5" s="55">
        <v>44019</v>
      </c>
    </row>
    <row r="6" spans="1:30" s="5" customFormat="1" ht="15" customHeight="1" x14ac:dyDescent="0.35">
      <c r="A6" s="18"/>
      <c r="B6" s="20" t="s">
        <v>52</v>
      </c>
      <c r="C6" s="19" t="s">
        <v>221</v>
      </c>
      <c r="D6" s="19" t="s">
        <v>200</v>
      </c>
      <c r="E6" s="19" t="s">
        <v>222</v>
      </c>
      <c r="F6" s="19" t="s">
        <v>223</v>
      </c>
      <c r="G6" s="19" t="s">
        <v>224</v>
      </c>
      <c r="H6" s="21">
        <v>1.2500000000000001E-2</v>
      </c>
      <c r="I6"/>
      <c r="J6" s="22">
        <v>158.72999999999999</v>
      </c>
      <c r="K6"/>
      <c r="L6" s="23">
        <v>-3.4371578052000001E-2</v>
      </c>
      <c r="M6" s="23">
        <v>2.0039125640000002E-2</v>
      </c>
      <c r="N6" s="23">
        <v>-0.16622308484000001</v>
      </c>
      <c r="O6" s="23">
        <v>-2.3406278971000002E-2</v>
      </c>
      <c r="P6" s="51"/>
      <c r="Q6" s="21">
        <v>3.9386778160999999E-3</v>
      </c>
      <c r="R6" s="21">
        <v>4.8341732099000001E-2</v>
      </c>
      <c r="S6" s="51"/>
      <c r="T6" s="54">
        <v>4440.0074212</v>
      </c>
      <c r="U6" s="56">
        <v>4.7510000000000004E-2</v>
      </c>
      <c r="V6"/>
      <c r="W6" s="54">
        <v>3746155.3015000001</v>
      </c>
      <c r="X6" s="54">
        <v>3688959.9075000002</v>
      </c>
      <c r="Y6" s="46">
        <v>1.015504476989223</v>
      </c>
      <c r="Z6"/>
      <c r="AA6" s="47">
        <v>0.65</v>
      </c>
      <c r="AB6" s="23">
        <v>4.9140049140049151E-2</v>
      </c>
      <c r="AC6" s="23" t="s">
        <v>160</v>
      </c>
      <c r="AD6" s="55">
        <v>44012</v>
      </c>
    </row>
    <row r="7" spans="1:30" s="5" customFormat="1" ht="15" customHeight="1" x14ac:dyDescent="0.35">
      <c r="A7" s="18"/>
      <c r="B7" s="20" t="s">
        <v>53</v>
      </c>
      <c r="C7" s="19" t="s">
        <v>225</v>
      </c>
      <c r="D7" s="19" t="s">
        <v>200</v>
      </c>
      <c r="E7" s="19" t="s">
        <v>219</v>
      </c>
      <c r="F7" s="19" t="s">
        <v>226</v>
      </c>
      <c r="G7" s="19" t="s">
        <v>226</v>
      </c>
      <c r="H7" s="21">
        <v>0.01</v>
      </c>
      <c r="I7"/>
      <c r="J7" s="22">
        <v>151.24</v>
      </c>
      <c r="K7"/>
      <c r="L7" s="23">
        <v>1.6062186417999998E-2</v>
      </c>
      <c r="M7" s="23">
        <v>0.1014893932</v>
      </c>
      <c r="N7" s="23">
        <v>-0.20011282442</v>
      </c>
      <c r="O7" s="23">
        <v>-6.4747926646999993E-2</v>
      </c>
      <c r="P7" s="51"/>
      <c r="Q7" s="21">
        <v>4.3333333333000004E-3</v>
      </c>
      <c r="R7" s="21">
        <v>4.888186395E-2</v>
      </c>
      <c r="S7" s="51"/>
      <c r="T7" s="54">
        <v>3322.7704333000001</v>
      </c>
      <c r="U7" s="56">
        <v>2.3639999999999998E-2</v>
      </c>
      <c r="V7"/>
      <c r="W7" s="54">
        <v>1635231.2296</v>
      </c>
      <c r="X7" s="54">
        <v>1772978.4354000001</v>
      </c>
      <c r="Y7" s="46">
        <v>0.92230745560708238</v>
      </c>
      <c r="Z7"/>
      <c r="AA7" s="47">
        <v>0.65</v>
      </c>
      <c r="AB7" s="23">
        <v>5.1573657762496693E-2</v>
      </c>
      <c r="AC7" s="23" t="s">
        <v>160</v>
      </c>
      <c r="AD7" s="55">
        <v>44012</v>
      </c>
    </row>
    <row r="8" spans="1:30" s="5" customFormat="1" ht="15" customHeight="1" x14ac:dyDescent="0.35">
      <c r="A8" s="18"/>
      <c r="B8" s="20" t="s">
        <v>199</v>
      </c>
      <c r="C8" s="19" t="s">
        <v>227</v>
      </c>
      <c r="D8" s="19" t="s">
        <v>200</v>
      </c>
      <c r="E8" s="19" t="s">
        <v>219</v>
      </c>
      <c r="F8" s="19" t="s">
        <v>228</v>
      </c>
      <c r="G8" s="19" t="s">
        <v>228</v>
      </c>
      <c r="H8" s="21">
        <v>6.9999999999999993E-3</v>
      </c>
      <c r="I8"/>
      <c r="J8" s="22">
        <v>171.48</v>
      </c>
      <c r="K8"/>
      <c r="L8" s="23">
        <v>-2.6373447935000002E-2</v>
      </c>
      <c r="M8" s="23">
        <v>1.1771968298E-2</v>
      </c>
      <c r="N8" s="23">
        <v>-0.32828327438000005</v>
      </c>
      <c r="O8" s="23">
        <v>2.6112264032999998E-2</v>
      </c>
      <c r="P8" s="51"/>
      <c r="Q8" s="21">
        <v>4.8028025765999996E-3</v>
      </c>
      <c r="R8" s="21">
        <v>5.6622851365000004E-2</v>
      </c>
      <c r="S8" s="51"/>
      <c r="T8" s="54">
        <v>798.64975641000001</v>
      </c>
      <c r="U8" s="56">
        <v>7.9000000000000008E-3</v>
      </c>
      <c r="V8"/>
      <c r="W8" s="54">
        <v>510438.68568</v>
      </c>
      <c r="X8" s="54">
        <v>587687.03644000005</v>
      </c>
      <c r="Y8" s="46">
        <v>0.86855529223863226</v>
      </c>
      <c r="Z8"/>
      <c r="AA8" s="47">
        <v>0.85</v>
      </c>
      <c r="AB8" s="23">
        <v>5.9482155353393983E-2</v>
      </c>
      <c r="AC8" s="23" t="s">
        <v>161</v>
      </c>
      <c r="AD8" s="55">
        <v>44018</v>
      </c>
    </row>
    <row r="9" spans="1:30" s="5" customFormat="1" ht="15" customHeight="1" x14ac:dyDescent="0.35">
      <c r="A9" s="18"/>
      <c r="B9" s="20" t="s">
        <v>54</v>
      </c>
      <c r="C9" s="19" t="s">
        <v>229</v>
      </c>
      <c r="D9" s="19" t="s">
        <v>200</v>
      </c>
      <c r="E9" s="19" t="s">
        <v>230</v>
      </c>
      <c r="F9" s="19" t="s">
        <v>231</v>
      </c>
      <c r="G9" s="19" t="s">
        <v>228</v>
      </c>
      <c r="H9" s="21">
        <v>1.2E-2</v>
      </c>
      <c r="I9"/>
      <c r="J9" s="22">
        <v>149</v>
      </c>
      <c r="K9"/>
      <c r="L9" s="23">
        <v>-0.19147464353999999</v>
      </c>
      <c r="M9" s="23">
        <v>-0.12785387858</v>
      </c>
      <c r="N9" s="23">
        <v>8.8448440487000013E-2</v>
      </c>
      <c r="O9" s="23">
        <v>0.33692955428999999</v>
      </c>
      <c r="P9" s="51"/>
      <c r="Q9" s="21">
        <v>3.7839883236999998E-3</v>
      </c>
      <c r="R9" s="21">
        <v>0.12632258064000002</v>
      </c>
      <c r="S9" s="51"/>
      <c r="T9" s="54">
        <v>118.53299156</v>
      </c>
      <c r="U9" s="56" t="s">
        <v>403</v>
      </c>
      <c r="V9"/>
      <c r="W9" s="54">
        <v>234788.24</v>
      </c>
      <c r="X9" s="54">
        <v>156187.76835</v>
      </c>
      <c r="Y9" s="46">
        <v>1.5032434516502264</v>
      </c>
      <c r="Z9"/>
      <c r="AA9" s="47">
        <v>0.7</v>
      </c>
      <c r="AB9" s="23">
        <v>5.6375838926174489E-2</v>
      </c>
      <c r="AC9" s="23" t="s">
        <v>163</v>
      </c>
      <c r="AD9" s="55">
        <v>44013</v>
      </c>
    </row>
    <row r="10" spans="1:30" s="5" customFormat="1" ht="15" customHeight="1" x14ac:dyDescent="0.35">
      <c r="A10" s="18"/>
      <c r="B10" s="20" t="s">
        <v>55</v>
      </c>
      <c r="C10" s="19" t="s">
        <v>232</v>
      </c>
      <c r="D10" s="19" t="s">
        <v>233</v>
      </c>
      <c r="E10" s="19" t="s">
        <v>234</v>
      </c>
      <c r="F10" s="19" t="s">
        <v>235</v>
      </c>
      <c r="G10" s="19" t="s">
        <v>235</v>
      </c>
      <c r="H10" s="21">
        <v>2.7700000000000003E-3</v>
      </c>
      <c r="I10"/>
      <c r="J10" s="22">
        <v>138.66999999999999</v>
      </c>
      <c r="K10"/>
      <c r="L10" s="23">
        <v>9.113310530699999E-3</v>
      </c>
      <c r="M10" s="23">
        <v>2.9293235543999999E-2</v>
      </c>
      <c r="N10" s="23">
        <v>-0.13298634947999999</v>
      </c>
      <c r="O10" s="23">
        <v>-1.9175835868E-2</v>
      </c>
      <c r="P10" s="51"/>
      <c r="Q10" s="21">
        <v>7.8146563176999997E-3</v>
      </c>
      <c r="R10" s="21">
        <v>8.2885110893999997E-2</v>
      </c>
      <c r="S10" s="51"/>
      <c r="T10" s="54">
        <v>3560.4024718999999</v>
      </c>
      <c r="U10" s="56">
        <v>2.7869999999999999E-2</v>
      </c>
      <c r="V10"/>
      <c r="W10" s="54">
        <v>2207583.4123</v>
      </c>
      <c r="X10" s="54">
        <v>1609791.0758</v>
      </c>
      <c r="Y10" s="46">
        <v>1.3713477764205655</v>
      </c>
      <c r="Z10"/>
      <c r="AA10" s="47">
        <v>1.0823299</v>
      </c>
      <c r="AB10" s="23">
        <v>9.3660912958823103E-2</v>
      </c>
      <c r="AC10" s="23" t="s">
        <v>160</v>
      </c>
      <c r="AD10" s="55">
        <v>44012</v>
      </c>
    </row>
    <row r="11" spans="1:30" s="5" customFormat="1" ht="15" customHeight="1" x14ac:dyDescent="0.35">
      <c r="A11" s="18"/>
      <c r="B11" s="20" t="s">
        <v>56</v>
      </c>
      <c r="C11" s="19" t="s">
        <v>236</v>
      </c>
      <c r="D11" s="19" t="s">
        <v>233</v>
      </c>
      <c r="E11" s="19" t="s">
        <v>219</v>
      </c>
      <c r="F11" s="19" t="s">
        <v>216</v>
      </c>
      <c r="G11" s="19" t="s">
        <v>237</v>
      </c>
      <c r="H11" s="21">
        <v>2E-3</v>
      </c>
      <c r="I11"/>
      <c r="J11" s="22">
        <v>29.09</v>
      </c>
      <c r="K11"/>
      <c r="L11" s="23">
        <v>-2.9641603448999999E-2</v>
      </c>
      <c r="M11" s="23">
        <v>-5.9158453780000002E-2</v>
      </c>
      <c r="N11" s="23">
        <v>-0.49226116813999998</v>
      </c>
      <c r="O11" s="23">
        <v>-0.31554821219000001</v>
      </c>
      <c r="P11" s="51"/>
      <c r="Q11" s="21">
        <v>2.3953310483E-3</v>
      </c>
      <c r="R11" s="21">
        <v>3.9784606787E-2</v>
      </c>
      <c r="S11" s="51"/>
      <c r="T11" s="54">
        <v>154.35823844000001</v>
      </c>
      <c r="U11" s="56" t="s">
        <v>403</v>
      </c>
      <c r="V11"/>
      <c r="W11" s="54">
        <v>110892.67995000001</v>
      </c>
      <c r="X11" s="54">
        <v>300284.77088000003</v>
      </c>
      <c r="Y11" s="46">
        <v>0.36929172140506256</v>
      </c>
      <c r="Z11"/>
      <c r="AA11" s="47">
        <v>7.1979697999999995E-2</v>
      </c>
      <c r="AB11" s="23">
        <v>2.9692553317291166E-2</v>
      </c>
      <c r="AC11" s="23" t="s">
        <v>160</v>
      </c>
      <c r="AD11" s="55">
        <v>44036</v>
      </c>
    </row>
    <row r="12" spans="1:30" s="5" customFormat="1" ht="15" customHeight="1" x14ac:dyDescent="0.35">
      <c r="A12" s="18"/>
      <c r="B12" s="20" t="s">
        <v>57</v>
      </c>
      <c r="C12" s="19" t="s">
        <v>238</v>
      </c>
      <c r="D12" s="19" t="s">
        <v>233</v>
      </c>
      <c r="E12" s="19" t="s">
        <v>219</v>
      </c>
      <c r="F12" s="19" t="s">
        <v>228</v>
      </c>
      <c r="G12" s="19" t="s">
        <v>214</v>
      </c>
      <c r="H12" s="21">
        <v>8.0000000000000002E-3</v>
      </c>
      <c r="I12"/>
      <c r="J12" s="22">
        <v>61.62</v>
      </c>
      <c r="K12"/>
      <c r="L12" s="23">
        <v>5.1177072670000004E-2</v>
      </c>
      <c r="M12" s="23">
        <v>8.1103661189999995E-2</v>
      </c>
      <c r="N12" s="23">
        <v>-5.8979124244000002E-2</v>
      </c>
      <c r="O12" s="23">
        <v>0.19212580719000003</v>
      </c>
      <c r="P12" s="51"/>
      <c r="Q12" s="21">
        <v>1.6277898976000002E-2</v>
      </c>
      <c r="R12" s="21">
        <v>0.16943359375</v>
      </c>
      <c r="S12" s="51"/>
      <c r="T12" s="54">
        <v>1129.5739864</v>
      </c>
      <c r="U12" s="56">
        <v>1.8799999999999999E-3</v>
      </c>
      <c r="V12"/>
      <c r="W12" s="54">
        <v>148785.8034</v>
      </c>
      <c r="X12" s="54">
        <v>147619.11022999999</v>
      </c>
      <c r="Y12" s="46">
        <v>1.0079034019930226</v>
      </c>
      <c r="Z12"/>
      <c r="AA12" s="47">
        <v>0.97</v>
      </c>
      <c r="AB12" s="23">
        <v>0.18889970788704968</v>
      </c>
      <c r="AC12" s="23" t="s">
        <v>160</v>
      </c>
      <c r="AD12" s="55">
        <v>44012</v>
      </c>
    </row>
    <row r="13" spans="1:30" s="5" customFormat="1" ht="15" customHeight="1" x14ac:dyDescent="0.35">
      <c r="A13" s="18"/>
      <c r="B13" s="20" t="s">
        <v>58</v>
      </c>
      <c r="C13" s="19" t="s">
        <v>239</v>
      </c>
      <c r="D13" s="19" t="s">
        <v>233</v>
      </c>
      <c r="E13" s="19" t="s">
        <v>219</v>
      </c>
      <c r="F13" s="19" t="s">
        <v>228</v>
      </c>
      <c r="G13" s="19" t="s">
        <v>228</v>
      </c>
      <c r="H13" s="21">
        <v>2E-3</v>
      </c>
      <c r="I13"/>
      <c r="J13" s="22">
        <v>70.81</v>
      </c>
      <c r="K13"/>
      <c r="L13" s="23">
        <v>-1.0065706694E-2</v>
      </c>
      <c r="M13" s="23">
        <v>1.870541618E-2</v>
      </c>
      <c r="N13" s="23">
        <v>-0.26809505115999999</v>
      </c>
      <c r="O13" s="23">
        <v>-0.14491598546000001</v>
      </c>
      <c r="P13" s="51"/>
      <c r="Q13" s="21">
        <v>5.8373870744000004E-3</v>
      </c>
      <c r="R13" s="21">
        <v>6.1701887218999996E-2</v>
      </c>
      <c r="S13" s="51"/>
      <c r="T13" s="54">
        <v>328.48158422</v>
      </c>
      <c r="U13" s="56">
        <v>2.4199999999999998E-3</v>
      </c>
      <c r="V13"/>
      <c r="W13" s="54">
        <v>189487.56</v>
      </c>
      <c r="X13" s="54">
        <v>274569.61567999999</v>
      </c>
      <c r="Y13" s="46">
        <v>0.69012574290390616</v>
      </c>
      <c r="Z13"/>
      <c r="AA13" s="47">
        <v>0.42</v>
      </c>
      <c r="AB13" s="23">
        <v>7.117638751588759E-2</v>
      </c>
      <c r="AC13" s="23" t="s">
        <v>160</v>
      </c>
      <c r="AD13" s="55">
        <v>44012</v>
      </c>
    </row>
    <row r="14" spans="1:30" s="5" customFormat="1" ht="15" customHeight="1" x14ac:dyDescent="0.35">
      <c r="A14" s="18"/>
      <c r="B14" s="20" t="s">
        <v>59</v>
      </c>
      <c r="C14" s="19" t="s">
        <v>240</v>
      </c>
      <c r="D14" s="19" t="s">
        <v>233</v>
      </c>
      <c r="E14" s="19" t="s">
        <v>219</v>
      </c>
      <c r="F14" s="19" t="s">
        <v>231</v>
      </c>
      <c r="G14" s="19" t="s">
        <v>231</v>
      </c>
      <c r="H14" s="21">
        <v>2.907117592906633E-4</v>
      </c>
      <c r="I14"/>
      <c r="J14" s="22">
        <v>2493.16</v>
      </c>
      <c r="K14"/>
      <c r="L14" s="23">
        <v>-8.8845530126000008E-3</v>
      </c>
      <c r="M14" s="23">
        <v>0.12033400005</v>
      </c>
      <c r="N14" s="23">
        <v>-8.5868382261999998E-2</v>
      </c>
      <c r="O14" s="23">
        <v>3.8951951458999996E-2</v>
      </c>
      <c r="P14" s="51"/>
      <c r="Q14" s="21">
        <v>1.00279125E-2</v>
      </c>
      <c r="R14" s="21">
        <v>0.11271486991</v>
      </c>
      <c r="S14" s="51"/>
      <c r="T14" s="54">
        <v>557.84979781000004</v>
      </c>
      <c r="U14" s="56">
        <v>4.0899999999999999E-3</v>
      </c>
      <c r="V14"/>
      <c r="W14" s="54">
        <v>324110.8</v>
      </c>
      <c r="X14" s="54">
        <v>408334.42333999998</v>
      </c>
      <c r="Y14" s="46">
        <v>0.79373861588477657</v>
      </c>
      <c r="Z14"/>
      <c r="AA14" s="47">
        <v>25.480825383999999</v>
      </c>
      <c r="AB14" s="23">
        <v>0.12264351449886891</v>
      </c>
      <c r="AC14" s="23" t="s">
        <v>161</v>
      </c>
      <c r="AD14" s="55">
        <v>44012</v>
      </c>
    </row>
    <row r="15" spans="1:30" s="5" customFormat="1" ht="15" customHeight="1" x14ac:dyDescent="0.35">
      <c r="A15" s="18"/>
      <c r="B15" s="20" t="s">
        <v>60</v>
      </c>
      <c r="C15" s="19" t="s">
        <v>242</v>
      </c>
      <c r="D15" s="19" t="s">
        <v>233</v>
      </c>
      <c r="E15" s="19" t="s">
        <v>219</v>
      </c>
      <c r="F15" s="19" t="s">
        <v>216</v>
      </c>
      <c r="G15" s="19" t="s">
        <v>243</v>
      </c>
      <c r="H15" s="21">
        <v>1.2E-2</v>
      </c>
      <c r="I15"/>
      <c r="J15" s="22">
        <v>71.099999999999994</v>
      </c>
      <c r="K15"/>
      <c r="L15" s="23">
        <v>-0.1171729324</v>
      </c>
      <c r="M15" s="23">
        <v>-0.11697907496999999</v>
      </c>
      <c r="N15" s="23">
        <v>-0.20784750465999999</v>
      </c>
      <c r="O15" s="23">
        <v>-0.13680909251999998</v>
      </c>
      <c r="P15" s="51"/>
      <c r="Q15" s="21">
        <v>4.1175638431999997E-3</v>
      </c>
      <c r="R15" s="21">
        <v>7.2997224163000002E-2</v>
      </c>
      <c r="S15" s="51"/>
      <c r="T15" s="54">
        <v>194.63442031</v>
      </c>
      <c r="U15" s="56" t="s">
        <v>403</v>
      </c>
      <c r="V15"/>
      <c r="W15" s="54">
        <v>129095.9856</v>
      </c>
      <c r="X15" s="54">
        <v>177927.08895999999</v>
      </c>
      <c r="Y15" s="46">
        <v>0.72555554274831202</v>
      </c>
      <c r="Z15"/>
      <c r="AA15" s="47">
        <v>0.332987388</v>
      </c>
      <c r="AB15" s="23">
        <v>5.6200403037974682E-2</v>
      </c>
      <c r="AC15" s="23" t="s">
        <v>160</v>
      </c>
      <c r="AD15" s="55">
        <v>44019</v>
      </c>
    </row>
    <row r="16" spans="1:30" s="5" customFormat="1" ht="15" customHeight="1" x14ac:dyDescent="0.35">
      <c r="A16" s="18"/>
      <c r="B16" s="20" t="s">
        <v>61</v>
      </c>
      <c r="C16" s="19" t="s">
        <v>244</v>
      </c>
      <c r="D16" s="19" t="s">
        <v>233</v>
      </c>
      <c r="E16" s="19" t="s">
        <v>219</v>
      </c>
      <c r="F16" s="19" t="s">
        <v>245</v>
      </c>
      <c r="G16" s="19" t="s">
        <v>246</v>
      </c>
      <c r="H16" s="21">
        <v>2.5000000000000001E-3</v>
      </c>
      <c r="I16"/>
      <c r="J16" s="22">
        <v>89</v>
      </c>
      <c r="K16"/>
      <c r="L16" s="23">
        <v>-1.8743109150999998E-2</v>
      </c>
      <c r="M16" s="23">
        <v>0.26757337787000002</v>
      </c>
      <c r="N16" s="23">
        <v>-0.15155982406999999</v>
      </c>
      <c r="O16" s="23">
        <v>0.21137870642000001</v>
      </c>
      <c r="P16" s="51"/>
      <c r="Q16" s="21">
        <v>8.1530601152000007E-3</v>
      </c>
      <c r="R16" s="21">
        <v>9.737333772899999E-2</v>
      </c>
      <c r="S16" s="51"/>
      <c r="T16" s="54">
        <v>442.18421311999998</v>
      </c>
      <c r="U16" s="56">
        <v>2.0200000000000001E-3</v>
      </c>
      <c r="V16"/>
      <c r="W16" s="54">
        <v>160022</v>
      </c>
      <c r="X16" s="54">
        <v>136295.65307</v>
      </c>
      <c r="Y16" s="46">
        <v>1.1740799973849085</v>
      </c>
      <c r="Z16"/>
      <c r="AA16" s="47">
        <v>0.75</v>
      </c>
      <c r="AB16" s="23">
        <v>0.10112359550561797</v>
      </c>
      <c r="AC16" s="23" t="s">
        <v>160</v>
      </c>
      <c r="AD16" s="55">
        <v>44012</v>
      </c>
    </row>
    <row r="17" spans="1:30" s="5" customFormat="1" ht="15" customHeight="1" x14ac:dyDescent="0.35">
      <c r="A17" s="18"/>
      <c r="B17" s="20" t="s">
        <v>62</v>
      </c>
      <c r="C17" s="19" t="s">
        <v>247</v>
      </c>
      <c r="D17" s="19" t="s">
        <v>233</v>
      </c>
      <c r="E17" s="19" t="s">
        <v>219</v>
      </c>
      <c r="F17" s="19" t="s">
        <v>226</v>
      </c>
      <c r="G17" s="19" t="s">
        <v>226</v>
      </c>
      <c r="H17" s="21">
        <v>3.0000000000000001E-3</v>
      </c>
      <c r="I17"/>
      <c r="J17" s="22">
        <v>78.099999999999994</v>
      </c>
      <c r="K17"/>
      <c r="L17" s="23">
        <v>-1.649666289E-2</v>
      </c>
      <c r="M17" s="23">
        <v>0.12099863452</v>
      </c>
      <c r="N17" s="23">
        <v>-0.13003997981999998</v>
      </c>
      <c r="O17" s="23">
        <v>-8.2168088421000013E-2</v>
      </c>
      <c r="P17" s="51"/>
      <c r="Q17" s="21">
        <v>6.1326658323000004E-3</v>
      </c>
      <c r="R17" s="21">
        <v>6.1038533318999999E-2</v>
      </c>
      <c r="S17" s="51"/>
      <c r="T17" s="54">
        <v>84.685879374999999</v>
      </c>
      <c r="U17" s="56" t="s">
        <v>403</v>
      </c>
      <c r="V17"/>
      <c r="W17" s="54">
        <v>110511.5</v>
      </c>
      <c r="X17" s="54">
        <v>121624.32639</v>
      </c>
      <c r="Y17" s="46">
        <v>0.90862990390289466</v>
      </c>
      <c r="Z17"/>
      <c r="AA17" s="47">
        <v>0.49</v>
      </c>
      <c r="AB17" s="23">
        <v>7.5288092189500638E-2</v>
      </c>
      <c r="AC17" s="23" t="s">
        <v>160</v>
      </c>
      <c r="AD17" s="55">
        <v>44012</v>
      </c>
    </row>
    <row r="18" spans="1:30" s="5" customFormat="1" ht="15" customHeight="1" x14ac:dyDescent="0.35">
      <c r="A18" s="18"/>
      <c r="B18" s="20" t="s">
        <v>63</v>
      </c>
      <c r="C18" s="19" t="s">
        <v>248</v>
      </c>
      <c r="D18" s="19" t="s">
        <v>233</v>
      </c>
      <c r="E18" s="19" t="s">
        <v>219</v>
      </c>
      <c r="F18" s="19" t="s">
        <v>216</v>
      </c>
      <c r="G18" s="19" t="s">
        <v>243</v>
      </c>
      <c r="H18" s="21">
        <v>1.2E-2</v>
      </c>
      <c r="I18"/>
      <c r="J18" s="22">
        <v>134</v>
      </c>
      <c r="K18"/>
      <c r="L18" s="23">
        <v>1.8659561538E-2</v>
      </c>
      <c r="M18" s="23">
        <v>-4.1882398239000002E-2</v>
      </c>
      <c r="N18" s="23">
        <v>-7.2074883485999997E-2</v>
      </c>
      <c r="O18" s="23">
        <v>1.2481264416999999E-2</v>
      </c>
      <c r="P18" s="51"/>
      <c r="Q18" s="21">
        <v>5.8199504988999994E-3</v>
      </c>
      <c r="R18" s="21">
        <v>5.3205375490999997E-2</v>
      </c>
      <c r="S18" s="51"/>
      <c r="T18" s="54">
        <v>169.70560734</v>
      </c>
      <c r="U18" s="56" t="s">
        <v>403</v>
      </c>
      <c r="V18"/>
      <c r="W18" s="54">
        <v>197345.55066000001</v>
      </c>
      <c r="X18" s="54">
        <v>174788.28151999999</v>
      </c>
      <c r="Y18" s="46">
        <v>1.1290548138801795</v>
      </c>
      <c r="Z18"/>
      <c r="AA18" s="47">
        <v>0.76997945099999998</v>
      </c>
      <c r="AB18" s="23">
        <v>6.8953383671641777E-2</v>
      </c>
      <c r="AC18" s="23" t="s">
        <v>160</v>
      </c>
      <c r="AD18" s="55">
        <v>44019</v>
      </c>
    </row>
    <row r="19" spans="1:30" s="5" customFormat="1" ht="15" customHeight="1" x14ac:dyDescent="0.35">
      <c r="A19" s="18"/>
      <c r="B19" s="20" t="s">
        <v>64</v>
      </c>
      <c r="C19" s="19" t="s">
        <v>249</v>
      </c>
      <c r="D19" s="19" t="s">
        <v>233</v>
      </c>
      <c r="E19" s="19" t="s">
        <v>219</v>
      </c>
      <c r="F19" s="19" t="s">
        <v>235</v>
      </c>
      <c r="G19" s="19" t="s">
        <v>235</v>
      </c>
      <c r="H19" s="21">
        <v>0.01</v>
      </c>
      <c r="I19"/>
      <c r="J19" s="22">
        <v>62.75</v>
      </c>
      <c r="K19"/>
      <c r="L19" s="23">
        <v>3.6504790220999998E-2</v>
      </c>
      <c r="M19" s="23">
        <v>0.10203723217000001</v>
      </c>
      <c r="N19" s="23">
        <v>-7.0370370370000004E-2</v>
      </c>
      <c r="O19" s="23">
        <v>-6.3013289532E-2</v>
      </c>
      <c r="P19" s="51"/>
      <c r="Q19" s="21">
        <v>0</v>
      </c>
      <c r="R19" s="21">
        <v>0</v>
      </c>
      <c r="S19" s="51"/>
      <c r="T19" s="54">
        <v>71.341364999999996</v>
      </c>
      <c r="U19" s="56" t="s">
        <v>403</v>
      </c>
      <c r="V19"/>
      <c r="W19" s="54">
        <v>170052.5</v>
      </c>
      <c r="X19" s="54">
        <v>155333.78375</v>
      </c>
      <c r="Y19" s="46">
        <v>1.0947554092526894</v>
      </c>
      <c r="Z19"/>
      <c r="AA19" s="47">
        <v>0</v>
      </c>
      <c r="AB19" s="23">
        <v>0</v>
      </c>
      <c r="AC19" s="23" t="s">
        <v>163</v>
      </c>
      <c r="AD19" s="55">
        <v>43462</v>
      </c>
    </row>
    <row r="20" spans="1:30" s="5" customFormat="1" ht="15" customHeight="1" x14ac:dyDescent="0.35">
      <c r="A20" s="18"/>
      <c r="B20" s="20" t="s">
        <v>65</v>
      </c>
      <c r="C20" s="19" t="s">
        <v>250</v>
      </c>
      <c r="D20" s="19" t="s">
        <v>233</v>
      </c>
      <c r="E20" s="19" t="s">
        <v>219</v>
      </c>
      <c r="F20" s="19" t="s">
        <v>251</v>
      </c>
      <c r="G20" s="19" t="s">
        <v>252</v>
      </c>
      <c r="H20" s="21">
        <v>4.0000000000000001E-3</v>
      </c>
      <c r="I20"/>
      <c r="J20" s="22">
        <v>106.03</v>
      </c>
      <c r="K20"/>
      <c r="L20" s="23">
        <v>1.4441964441999999E-2</v>
      </c>
      <c r="M20" s="23">
        <v>2.1654025590000001E-2</v>
      </c>
      <c r="N20" s="23">
        <v>-4.6327967697999996E-2</v>
      </c>
      <c r="O20" s="23">
        <v>6.8387238069000003E-2</v>
      </c>
      <c r="P20" s="51"/>
      <c r="Q20" s="21">
        <v>4.4716793028000005E-3</v>
      </c>
      <c r="R20" s="21">
        <v>5.2473146576999995E-2</v>
      </c>
      <c r="S20" s="51"/>
      <c r="T20" s="54">
        <v>184.22621078</v>
      </c>
      <c r="U20" s="56">
        <v>2.3799999999999997E-3</v>
      </c>
      <c r="V20"/>
      <c r="W20" s="54">
        <v>189245.31284</v>
      </c>
      <c r="X20" s="54">
        <v>161877.19519999999</v>
      </c>
      <c r="Y20" s="46">
        <v>1.1690671598688536</v>
      </c>
      <c r="Z20"/>
      <c r="AA20" s="47">
        <v>0.46948160999999999</v>
      </c>
      <c r="AB20" s="23">
        <v>5.3133823634820339E-2</v>
      </c>
      <c r="AC20" s="23" t="s">
        <v>160</v>
      </c>
      <c r="AD20" s="55">
        <v>44012</v>
      </c>
    </row>
    <row r="21" spans="1:30" s="5" customFormat="1" ht="15" customHeight="1" x14ac:dyDescent="0.35">
      <c r="A21" s="18"/>
      <c r="B21" s="20" t="s">
        <v>198</v>
      </c>
      <c r="C21" s="19" t="s">
        <v>253</v>
      </c>
      <c r="D21" s="19" t="s">
        <v>233</v>
      </c>
      <c r="E21" s="19" t="s">
        <v>219</v>
      </c>
      <c r="F21" s="19" t="s">
        <v>226</v>
      </c>
      <c r="G21" s="19" t="s">
        <v>226</v>
      </c>
      <c r="H21" s="21">
        <v>6.3E-3</v>
      </c>
      <c r="I21"/>
      <c r="J21" s="22">
        <v>225.95</v>
      </c>
      <c r="K21"/>
      <c r="L21" s="23">
        <v>1.0961968679000001E-2</v>
      </c>
      <c r="M21" s="23">
        <v>9.838228045599999E-2</v>
      </c>
      <c r="N21" s="23">
        <v>5.7125188968999999E-2</v>
      </c>
      <c r="O21" s="23">
        <v>0.13020182344</v>
      </c>
      <c r="P21" s="51"/>
      <c r="Q21" s="21">
        <v>4.1882017465999996E-3</v>
      </c>
      <c r="R21" s="21">
        <v>5.1163895486999997E-2</v>
      </c>
      <c r="S21" s="51"/>
      <c r="T21" s="54">
        <v>661.26046063000001</v>
      </c>
      <c r="U21" s="56">
        <v>4.6999999999999993E-3</v>
      </c>
      <c r="V21"/>
      <c r="W21" s="54">
        <v>372817.5</v>
      </c>
      <c r="X21" s="54">
        <v>336160.91803</v>
      </c>
      <c r="Y21" s="46">
        <v>1.1090447461436568</v>
      </c>
      <c r="Z21"/>
      <c r="AA21" s="47">
        <v>0.94</v>
      </c>
      <c r="AB21" s="23">
        <v>4.9922549236556757E-2</v>
      </c>
      <c r="AC21" s="23" t="s">
        <v>160</v>
      </c>
      <c r="AD21" s="55">
        <v>44012</v>
      </c>
    </row>
    <row r="22" spans="1:30" s="5" customFormat="1" ht="15" customHeight="1" x14ac:dyDescent="0.35">
      <c r="A22" s="18"/>
      <c r="B22" s="20" t="s">
        <v>207</v>
      </c>
      <c r="C22" s="19" t="s">
        <v>254</v>
      </c>
      <c r="D22" s="19" t="s">
        <v>200</v>
      </c>
      <c r="E22" s="19" t="s">
        <v>219</v>
      </c>
      <c r="F22" s="19" t="s">
        <v>215</v>
      </c>
      <c r="G22" s="19" t="s">
        <v>212</v>
      </c>
      <c r="H22" s="21">
        <v>0</v>
      </c>
      <c r="I22"/>
      <c r="J22" s="22">
        <v>59.5</v>
      </c>
      <c r="K22"/>
      <c r="L22" s="23">
        <v>8.4745762723999994E-3</v>
      </c>
      <c r="M22" s="23">
        <v>4.8566699468000005E-2</v>
      </c>
      <c r="N22" s="23">
        <v>-0.11267712923999999</v>
      </c>
      <c r="O22" s="23" t="s">
        <v>403</v>
      </c>
      <c r="P22" s="51"/>
      <c r="Q22" s="21">
        <v>5.8972198821000002E-3</v>
      </c>
      <c r="R22" s="21" t="s">
        <v>403</v>
      </c>
      <c r="S22" s="51"/>
      <c r="T22" s="54">
        <v>2411.4508409</v>
      </c>
      <c r="U22" s="56">
        <v>9.58E-3</v>
      </c>
      <c r="V22"/>
      <c r="W22" s="54">
        <v>591592.19700000004</v>
      </c>
      <c r="X22" s="54">
        <v>601321.70031999995</v>
      </c>
      <c r="Y22" s="46">
        <v>0.98381980341833286</v>
      </c>
      <c r="Z22"/>
      <c r="AA22" s="47">
        <v>0.35</v>
      </c>
      <c r="AB22" s="23">
        <v>7.0588235294117632E-2</v>
      </c>
      <c r="AC22" s="23" t="s">
        <v>160</v>
      </c>
      <c r="AD22" s="55">
        <v>44012</v>
      </c>
    </row>
    <row r="23" spans="1:30" s="5" customFormat="1" ht="15" customHeight="1" x14ac:dyDescent="0.35">
      <c r="A23" s="18"/>
      <c r="B23" s="20" t="s">
        <v>208</v>
      </c>
      <c r="C23" s="19" t="s">
        <v>255</v>
      </c>
      <c r="D23" s="19" t="s">
        <v>200</v>
      </c>
      <c r="E23" s="19" t="s">
        <v>222</v>
      </c>
      <c r="F23" s="19" t="s">
        <v>216</v>
      </c>
      <c r="G23" s="19" t="s">
        <v>213</v>
      </c>
      <c r="H23" s="21">
        <v>0</v>
      </c>
      <c r="I23"/>
      <c r="J23" s="22">
        <v>82.5</v>
      </c>
      <c r="K23"/>
      <c r="L23" s="23">
        <v>4.3287728258000003E-3</v>
      </c>
      <c r="M23" s="23">
        <v>4.1204534462000002E-2</v>
      </c>
      <c r="N23" s="23">
        <v>-0.30994178074000001</v>
      </c>
      <c r="O23" s="23" t="s">
        <v>403</v>
      </c>
      <c r="P23" s="51"/>
      <c r="Q23" s="21">
        <v>4.4140805211999997E-3</v>
      </c>
      <c r="R23" s="21" t="s">
        <v>403</v>
      </c>
      <c r="S23" s="51"/>
      <c r="T23" s="54">
        <v>1150.8990547000001</v>
      </c>
      <c r="U23" s="56">
        <v>5.2599999999999999E-3</v>
      </c>
      <c r="V23"/>
      <c r="W23" s="54">
        <v>415800</v>
      </c>
      <c r="X23" s="54">
        <v>485746.94049000001</v>
      </c>
      <c r="Y23" s="46">
        <v>0.85600127420372296</v>
      </c>
      <c r="Z23"/>
      <c r="AA23" s="47">
        <v>0.36416164299999998</v>
      </c>
      <c r="AB23" s="23">
        <v>5.2968966254545446E-2</v>
      </c>
      <c r="AC23" s="23" t="s">
        <v>160</v>
      </c>
      <c r="AD23" s="55">
        <v>44019</v>
      </c>
    </row>
    <row r="24" spans="1:30" s="5" customFormat="1" ht="15" customHeight="1" x14ac:dyDescent="0.35">
      <c r="A24" s="18"/>
      <c r="B24" s="20" t="s">
        <v>209</v>
      </c>
      <c r="C24" s="19" t="s">
        <v>256</v>
      </c>
      <c r="D24" s="19" t="s">
        <v>200</v>
      </c>
      <c r="E24" s="19" t="s">
        <v>219</v>
      </c>
      <c r="F24" s="19" t="s">
        <v>217</v>
      </c>
      <c r="G24" s="19" t="s">
        <v>214</v>
      </c>
      <c r="H24" s="21">
        <v>0</v>
      </c>
      <c r="I24"/>
      <c r="J24" s="22">
        <v>82.67</v>
      </c>
      <c r="K24"/>
      <c r="L24" s="23">
        <v>3.3491091473000001E-2</v>
      </c>
      <c r="M24" s="23">
        <v>-8.0979526656000007E-3</v>
      </c>
      <c r="N24" s="23">
        <v>-0.22853921537000002</v>
      </c>
      <c r="O24" s="23" t="s">
        <v>403</v>
      </c>
      <c r="P24" s="51"/>
      <c r="Q24" s="21">
        <v>8.8105726872000009E-3</v>
      </c>
      <c r="R24" s="21" t="s">
        <v>403</v>
      </c>
      <c r="S24" s="51"/>
      <c r="T24" s="54">
        <v>1214.17391</v>
      </c>
      <c r="U24" s="56">
        <v>8.4799999999999997E-3</v>
      </c>
      <c r="V24"/>
      <c r="W24" s="54">
        <v>357134.4</v>
      </c>
      <c r="X24" s="54">
        <v>420852.56133</v>
      </c>
      <c r="Y24" s="46">
        <v>0.84859742535810034</v>
      </c>
      <c r="Z24"/>
      <c r="AA24" s="47">
        <v>0.74</v>
      </c>
      <c r="AB24" s="23">
        <v>0.10741502358775855</v>
      </c>
      <c r="AC24" s="23" t="s">
        <v>160</v>
      </c>
      <c r="AD24" s="55">
        <v>44012</v>
      </c>
    </row>
    <row r="25" spans="1:30" s="5" customFormat="1" ht="15" customHeight="1" x14ac:dyDescent="0.35">
      <c r="A25" s="18"/>
      <c r="B25" s="20" t="s">
        <v>210</v>
      </c>
      <c r="C25" s="19" t="s">
        <v>257</v>
      </c>
      <c r="D25" s="19" t="s">
        <v>200</v>
      </c>
      <c r="E25" s="19" t="s">
        <v>258</v>
      </c>
      <c r="F25" s="19" t="s">
        <v>217</v>
      </c>
      <c r="G25" s="19" t="s">
        <v>214</v>
      </c>
      <c r="H25" s="21">
        <v>0</v>
      </c>
      <c r="I25"/>
      <c r="J25" s="22">
        <v>89.5</v>
      </c>
      <c r="K25"/>
      <c r="L25" s="23">
        <v>2.0175538582E-2</v>
      </c>
      <c r="M25" s="23">
        <v>0.10119886644999999</v>
      </c>
      <c r="N25" s="23">
        <v>-8.4591612496999993E-2</v>
      </c>
      <c r="O25" s="23" t="s">
        <v>403</v>
      </c>
      <c r="P25" s="51"/>
      <c r="Q25" s="21">
        <v>6.5677726191999998E-3</v>
      </c>
      <c r="R25" s="21" t="s">
        <v>403</v>
      </c>
      <c r="S25" s="51"/>
      <c r="T25" s="54">
        <v>1918.4745803000001</v>
      </c>
      <c r="U25" s="56">
        <v>7.4000000000000003E-3</v>
      </c>
      <c r="V25"/>
      <c r="W25" s="54">
        <v>587747.48450000002</v>
      </c>
      <c r="X25" s="54">
        <v>641008.95807000005</v>
      </c>
      <c r="Y25" s="46">
        <v>0.91690993877782323</v>
      </c>
      <c r="Z25"/>
      <c r="AA25" s="47">
        <v>0.57999999999999996</v>
      </c>
      <c r="AB25" s="23">
        <v>7.776536312849161E-2</v>
      </c>
      <c r="AC25" s="23" t="s">
        <v>160</v>
      </c>
      <c r="AD25" s="55">
        <v>44012</v>
      </c>
    </row>
    <row r="26" spans="1:30" s="5" customFormat="1" ht="15" customHeight="1" x14ac:dyDescent="0.35">
      <c r="A26" s="18"/>
      <c r="B26" s="20" t="s">
        <v>211</v>
      </c>
      <c r="C26" s="19" t="s">
        <v>259</v>
      </c>
      <c r="D26" s="19" t="s">
        <v>200</v>
      </c>
      <c r="E26" s="19" t="s">
        <v>222</v>
      </c>
      <c r="F26" s="19" t="s">
        <v>215</v>
      </c>
      <c r="G26" s="19" t="s">
        <v>260</v>
      </c>
      <c r="H26" s="21">
        <v>1.1200000000000002E-2</v>
      </c>
      <c r="I26"/>
      <c r="J26" s="22">
        <v>91.51</v>
      </c>
      <c r="K26"/>
      <c r="L26" s="23">
        <v>-1.357739362E-3</v>
      </c>
      <c r="M26" s="23">
        <v>5.9232061628999993E-2</v>
      </c>
      <c r="N26" s="23">
        <v>-2.9149799229000002E-3</v>
      </c>
      <c r="O26" s="23" t="s">
        <v>403</v>
      </c>
      <c r="P26" s="51"/>
      <c r="Q26" s="21">
        <v>6.2906724511999999E-3</v>
      </c>
      <c r="R26" s="21">
        <v>5.7601123595999996E-2</v>
      </c>
      <c r="S26" s="51"/>
      <c r="T26" s="54">
        <v>3097.1209847</v>
      </c>
      <c r="U26" s="56" t="s">
        <v>403</v>
      </c>
      <c r="V26"/>
      <c r="W26" s="54">
        <v>782658.66946</v>
      </c>
      <c r="X26" s="54">
        <v>734457.63274999999</v>
      </c>
      <c r="Y26" s="46">
        <v>1.0656280696948071</v>
      </c>
      <c r="Z26"/>
      <c r="AA26" s="47">
        <v>0.57999999999999996</v>
      </c>
      <c r="AB26" s="23">
        <v>7.6057261501475237E-2</v>
      </c>
      <c r="AC26" s="23" t="s">
        <v>160</v>
      </c>
      <c r="AD26" s="55">
        <v>44019</v>
      </c>
    </row>
    <row r="27" spans="1:30" s="5" customFormat="1" ht="15" customHeight="1" x14ac:dyDescent="0.35">
      <c r="A27" s="18"/>
      <c r="B27" s="20" t="s">
        <v>66</v>
      </c>
      <c r="C27" s="19" t="s">
        <v>261</v>
      </c>
      <c r="D27" s="19" t="s">
        <v>233</v>
      </c>
      <c r="E27" s="19" t="s">
        <v>219</v>
      </c>
      <c r="F27" s="19" t="s">
        <v>216</v>
      </c>
      <c r="G27" s="19" t="s">
        <v>220</v>
      </c>
      <c r="H27" s="21">
        <v>2.5999999999999999E-3</v>
      </c>
      <c r="I27"/>
      <c r="J27" s="22">
        <v>1650.01</v>
      </c>
      <c r="K27"/>
      <c r="L27" s="23">
        <v>-0.47380103737000001</v>
      </c>
      <c r="M27" s="23">
        <v>-0.47164719964000001</v>
      </c>
      <c r="N27" s="23">
        <v>-0.52033690923999998</v>
      </c>
      <c r="O27" s="23">
        <v>-0.42347298223000002</v>
      </c>
      <c r="P27" s="51"/>
      <c r="Q27" s="21">
        <v>7.9990389791000007E-3</v>
      </c>
      <c r="R27" s="21">
        <v>0.10843708918</v>
      </c>
      <c r="S27" s="51"/>
      <c r="T27" s="54">
        <v>303.84714874999997</v>
      </c>
      <c r="U27" s="56" t="s">
        <v>403</v>
      </c>
      <c r="V27"/>
      <c r="W27" s="54">
        <v>172921.04800000001</v>
      </c>
      <c r="X27" s="54">
        <v>374578.08633000002</v>
      </c>
      <c r="Y27" s="46">
        <v>0.46164218973466076</v>
      </c>
      <c r="Z27"/>
      <c r="AA27" s="47">
        <v>25.284962213</v>
      </c>
      <c r="AB27" s="23">
        <v>0.1838895197944255</v>
      </c>
      <c r="AC27" s="23" t="s">
        <v>160</v>
      </c>
      <c r="AD27" s="55">
        <v>44012</v>
      </c>
    </row>
    <row r="28" spans="1:30" s="5" customFormat="1" ht="15" customHeight="1" x14ac:dyDescent="0.35">
      <c r="A28" s="18"/>
      <c r="B28" s="20" t="s">
        <v>67</v>
      </c>
      <c r="C28" s="19" t="s">
        <v>262</v>
      </c>
      <c r="D28" s="19" t="s">
        <v>233</v>
      </c>
      <c r="E28" s="19" t="s">
        <v>234</v>
      </c>
      <c r="F28" s="19" t="s">
        <v>235</v>
      </c>
      <c r="G28" s="19" t="s">
        <v>235</v>
      </c>
      <c r="H28" s="21">
        <v>6.0000000000000001E-3</v>
      </c>
      <c r="I28"/>
      <c r="J28" s="22">
        <v>146.02000000000001</v>
      </c>
      <c r="K28"/>
      <c r="L28" s="23">
        <v>-1.8418929819999999E-2</v>
      </c>
      <c r="M28" s="23">
        <v>2.1997367459000002E-2</v>
      </c>
      <c r="N28" s="23">
        <v>0.11251060934</v>
      </c>
      <c r="O28" s="23">
        <v>0.15585273699999999</v>
      </c>
      <c r="P28" s="51"/>
      <c r="Q28" s="21">
        <v>6.2792251169000004E-3</v>
      </c>
      <c r="R28" s="21">
        <v>8.1607452416000009E-2</v>
      </c>
      <c r="S28" s="51"/>
      <c r="T28" s="54">
        <v>222.99635906</v>
      </c>
      <c r="U28" s="56" t="s">
        <v>403</v>
      </c>
      <c r="V28"/>
      <c r="W28" s="54">
        <v>232171.8</v>
      </c>
      <c r="X28" s="54">
        <v>174709.63219</v>
      </c>
      <c r="Y28" s="46">
        <v>1.3289009717993614</v>
      </c>
      <c r="Z28"/>
      <c r="AA28" s="47">
        <v>0.94</v>
      </c>
      <c r="AB28" s="23">
        <v>7.7249691823037925E-2</v>
      </c>
      <c r="AC28" s="23" t="s">
        <v>160</v>
      </c>
      <c r="AD28" s="55">
        <v>44012</v>
      </c>
    </row>
    <row r="29" spans="1:30" s="5" customFormat="1" ht="15" customHeight="1" x14ac:dyDescent="0.35">
      <c r="A29" s="18"/>
      <c r="B29" s="20" t="s">
        <v>68</v>
      </c>
      <c r="C29" s="19" t="s">
        <v>263</v>
      </c>
      <c r="D29" s="19" t="s">
        <v>233</v>
      </c>
      <c r="E29" s="19" t="s">
        <v>219</v>
      </c>
      <c r="F29" s="19" t="s">
        <v>228</v>
      </c>
      <c r="G29" s="19" t="s">
        <v>228</v>
      </c>
      <c r="H29" s="21">
        <v>3.0000000000000001E-3</v>
      </c>
      <c r="I29"/>
      <c r="J29" s="22">
        <v>1277.97</v>
      </c>
      <c r="K29"/>
      <c r="L29" s="23">
        <v>8.6694395031000002E-3</v>
      </c>
      <c r="M29" s="23">
        <v>2.6168914170000002E-2</v>
      </c>
      <c r="N29" s="23">
        <v>-1.042773648E-2</v>
      </c>
      <c r="O29" s="23">
        <v>0.14030123997999999</v>
      </c>
      <c r="P29" s="51"/>
      <c r="Q29" s="21">
        <v>7.0532915360000002E-3</v>
      </c>
      <c r="R29" s="21">
        <v>8.5775260609000009E-2</v>
      </c>
      <c r="S29" s="51"/>
      <c r="T29" s="54">
        <v>83.649330938000006</v>
      </c>
      <c r="U29" s="56" t="s">
        <v>403</v>
      </c>
      <c r="V29"/>
      <c r="W29" s="54">
        <v>129923.54208</v>
      </c>
      <c r="X29" s="54">
        <v>130736.85859</v>
      </c>
      <c r="Y29" s="46">
        <v>0.99377898078038862</v>
      </c>
      <c r="Z29"/>
      <c r="AA29" s="47">
        <v>9</v>
      </c>
      <c r="AB29" s="23">
        <v>8.450902603347496E-2</v>
      </c>
      <c r="AC29" s="23" t="s">
        <v>161</v>
      </c>
      <c r="AD29" s="55">
        <v>44018</v>
      </c>
    </row>
    <row r="30" spans="1:30" s="5" customFormat="1" ht="15" customHeight="1" x14ac:dyDescent="0.35">
      <c r="A30" s="18"/>
      <c r="B30" s="20" t="s">
        <v>69</v>
      </c>
      <c r="C30" s="19" t="s">
        <v>264</v>
      </c>
      <c r="D30" s="19" t="s">
        <v>233</v>
      </c>
      <c r="E30" s="19" t="s">
        <v>219</v>
      </c>
      <c r="F30" s="19" t="s">
        <v>265</v>
      </c>
      <c r="G30" s="19" t="s">
        <v>220</v>
      </c>
      <c r="H30" s="21">
        <v>1.3999999999999999E-2</v>
      </c>
      <c r="I30"/>
      <c r="J30" s="22">
        <v>1180.32</v>
      </c>
      <c r="K30"/>
      <c r="L30" s="23">
        <v>-5.5743999998999996E-2</v>
      </c>
      <c r="M30" s="23">
        <v>-5.5728891663000005E-2</v>
      </c>
      <c r="N30" s="23">
        <v>-0.42381254576000005</v>
      </c>
      <c r="O30" s="23">
        <v>-0.14407541695999998</v>
      </c>
      <c r="P30" s="51"/>
      <c r="Q30" s="21">
        <v>0</v>
      </c>
      <c r="R30" s="21">
        <v>0</v>
      </c>
      <c r="S30" s="51"/>
      <c r="T30" s="54">
        <v>88.920643593999998</v>
      </c>
      <c r="U30" s="56" t="s">
        <v>403</v>
      </c>
      <c r="V30"/>
      <c r="W30" s="54">
        <v>131224.43664</v>
      </c>
      <c r="X30" s="54">
        <v>221750.58611999999</v>
      </c>
      <c r="Y30" s="46">
        <v>0.59176590662532946</v>
      </c>
      <c r="Z30"/>
      <c r="AA30" s="47">
        <v>0</v>
      </c>
      <c r="AB30" s="23">
        <v>0</v>
      </c>
      <c r="AC30" s="23" t="s">
        <v>160</v>
      </c>
      <c r="AD30" s="55">
        <v>42825</v>
      </c>
    </row>
    <row r="31" spans="1:30" s="5" customFormat="1" ht="15" customHeight="1" x14ac:dyDescent="0.35">
      <c r="A31" s="18"/>
      <c r="B31" s="20" t="s">
        <v>70</v>
      </c>
      <c r="C31" s="19" t="s">
        <v>266</v>
      </c>
      <c r="D31" s="19" t="s">
        <v>233</v>
      </c>
      <c r="E31" s="19" t="s">
        <v>219</v>
      </c>
      <c r="F31" s="19" t="s">
        <v>216</v>
      </c>
      <c r="G31" s="19" t="s">
        <v>220</v>
      </c>
      <c r="H31" s="21">
        <v>3.0000000000000001E-3</v>
      </c>
      <c r="I31"/>
      <c r="J31" s="22">
        <v>62.02</v>
      </c>
      <c r="K31"/>
      <c r="L31" s="23">
        <v>-4.5631689505999995E-2</v>
      </c>
      <c r="M31" s="23">
        <v>-4.0251282957999998E-2</v>
      </c>
      <c r="N31" s="23">
        <v>-0.32320857483999998</v>
      </c>
      <c r="O31" s="23">
        <v>-0.23146419234999999</v>
      </c>
      <c r="P31" s="51"/>
      <c r="Q31" s="21">
        <v>4.4539810632999999E-3</v>
      </c>
      <c r="R31" s="21">
        <v>3.3089191386E-2</v>
      </c>
      <c r="S31" s="51"/>
      <c r="T31" s="54">
        <v>35.621004219</v>
      </c>
      <c r="U31" s="56" t="s">
        <v>403</v>
      </c>
      <c r="V31"/>
      <c r="W31" s="54">
        <v>182912.36095999999</v>
      </c>
      <c r="X31" s="54">
        <v>279833.02849</v>
      </c>
      <c r="Y31" s="46">
        <v>0.65364821996534439</v>
      </c>
      <c r="Z31"/>
      <c r="AA31" s="47">
        <v>0.29071134399999998</v>
      </c>
      <c r="AB31" s="23">
        <v>5.6248567042889386E-2</v>
      </c>
      <c r="AC31" s="23" t="s">
        <v>160</v>
      </c>
      <c r="AD31" s="55">
        <v>44035</v>
      </c>
    </row>
    <row r="32" spans="1:30" s="5" customFormat="1" ht="15" customHeight="1" x14ac:dyDescent="0.35">
      <c r="A32" s="18"/>
      <c r="B32" s="20" t="s">
        <v>71</v>
      </c>
      <c r="C32" s="19" t="s">
        <v>267</v>
      </c>
      <c r="D32" s="19" t="s">
        <v>233</v>
      </c>
      <c r="E32" s="19" t="s">
        <v>219</v>
      </c>
      <c r="F32" s="19" t="s">
        <v>228</v>
      </c>
      <c r="G32" s="19" t="s">
        <v>228</v>
      </c>
      <c r="H32" s="21">
        <v>2.5000000000000001E-3</v>
      </c>
      <c r="I32"/>
      <c r="J32" s="22">
        <v>148.05000000000001</v>
      </c>
      <c r="K32"/>
      <c r="L32" s="23">
        <v>-8.8609633358000001E-3</v>
      </c>
      <c r="M32" s="23">
        <v>2.0133716024999998E-2</v>
      </c>
      <c r="N32" s="23">
        <v>-0.17945163183999999</v>
      </c>
      <c r="O32" s="23">
        <v>3.6023009054999999E-2</v>
      </c>
      <c r="P32" s="51"/>
      <c r="Q32" s="21">
        <v>4.1997200187000004E-3</v>
      </c>
      <c r="R32" s="21">
        <v>4.9813283542000007E-2</v>
      </c>
      <c r="S32" s="51"/>
      <c r="T32" s="54">
        <v>136.68830890999999</v>
      </c>
      <c r="U32" s="56">
        <v>1.7000000000000001E-3</v>
      </c>
      <c r="V32"/>
      <c r="W32" s="54">
        <v>134873.54999999999</v>
      </c>
      <c r="X32" s="54">
        <v>140712.00153000001</v>
      </c>
      <c r="Y32" s="46">
        <v>0.95850779275032016</v>
      </c>
      <c r="Z32"/>
      <c r="AA32" s="47">
        <v>0.63</v>
      </c>
      <c r="AB32" s="23">
        <v>5.106382978723404E-2</v>
      </c>
      <c r="AC32" s="23" t="s">
        <v>161</v>
      </c>
      <c r="AD32" s="55">
        <v>44018</v>
      </c>
    </row>
    <row r="33" spans="1:30" s="5" customFormat="1" ht="15" customHeight="1" x14ac:dyDescent="0.35">
      <c r="A33" s="18"/>
      <c r="B33" s="20" t="s">
        <v>72</v>
      </c>
      <c r="C33" s="19" t="s">
        <v>268</v>
      </c>
      <c r="D33" s="19" t="s">
        <v>233</v>
      </c>
      <c r="E33" s="19" t="s">
        <v>219</v>
      </c>
      <c r="F33" s="19" t="s">
        <v>216</v>
      </c>
      <c r="G33" s="19" t="s">
        <v>220</v>
      </c>
      <c r="H33" s="21">
        <v>1.2500000000000001E-2</v>
      </c>
      <c r="I33"/>
      <c r="J33" s="22">
        <v>182.15</v>
      </c>
      <c r="K33"/>
      <c r="L33" s="23">
        <v>-3.7884528264999998E-3</v>
      </c>
      <c r="M33" s="23">
        <v>-6.8148730916000001E-3</v>
      </c>
      <c r="N33" s="23">
        <v>-0.17200151315000001</v>
      </c>
      <c r="O33" s="23">
        <v>-0.11037760434</v>
      </c>
      <c r="P33" s="51"/>
      <c r="Q33" s="21">
        <v>3.7158469944999998E-3</v>
      </c>
      <c r="R33" s="21">
        <v>3.3922641185999997E-2</v>
      </c>
      <c r="S33" s="51"/>
      <c r="T33" s="54">
        <v>90.776367031000007</v>
      </c>
      <c r="U33" s="56" t="s">
        <v>403</v>
      </c>
      <c r="V33"/>
      <c r="W33" s="54">
        <v>716862.61829999997</v>
      </c>
      <c r="X33" s="54">
        <v>874717.23482000001</v>
      </c>
      <c r="Y33" s="46">
        <v>0.81953640532476357</v>
      </c>
      <c r="Z33"/>
      <c r="AA33" s="47">
        <v>0.68</v>
      </c>
      <c r="AB33" s="23">
        <v>4.479824320614878E-2</v>
      </c>
      <c r="AC33" s="23" t="s">
        <v>169</v>
      </c>
      <c r="AD33" s="55">
        <v>44025</v>
      </c>
    </row>
    <row r="34" spans="1:30" s="5" customFormat="1" ht="15" customHeight="1" x14ac:dyDescent="0.35">
      <c r="A34" s="18"/>
      <c r="B34" s="20" t="s">
        <v>73</v>
      </c>
      <c r="C34" s="19" t="s">
        <v>269</v>
      </c>
      <c r="D34" s="19" t="s">
        <v>233</v>
      </c>
      <c r="E34" s="19" t="s">
        <v>219</v>
      </c>
      <c r="F34" s="19" t="s">
        <v>270</v>
      </c>
      <c r="G34" s="19" t="s">
        <v>270</v>
      </c>
      <c r="H34" s="21">
        <v>1.4999999999999999E-2</v>
      </c>
      <c r="I34"/>
      <c r="J34" s="22">
        <v>323.79000000000002</v>
      </c>
      <c r="K34"/>
      <c r="L34" s="23">
        <v>5.5894342084000001E-2</v>
      </c>
      <c r="M34" s="23">
        <v>2.9687541402000001E-2</v>
      </c>
      <c r="N34" s="23">
        <v>-0.15914466372</v>
      </c>
      <c r="O34" s="23">
        <v>-0.12823223255999999</v>
      </c>
      <c r="P34" s="51"/>
      <c r="Q34" s="21">
        <v>1.0742628557000001E-2</v>
      </c>
      <c r="R34" s="21">
        <v>5.7002928406000006E-2</v>
      </c>
      <c r="S34" s="51"/>
      <c r="T34" s="54">
        <v>43.593384999999998</v>
      </c>
      <c r="U34" s="56" t="s">
        <v>403</v>
      </c>
      <c r="V34"/>
      <c r="W34" s="54">
        <v>242842.5</v>
      </c>
      <c r="X34" s="54">
        <v>310439.99109999998</v>
      </c>
      <c r="Y34" s="46">
        <v>0.78225263162623515</v>
      </c>
      <c r="Z34"/>
      <c r="AA34" s="47">
        <v>3.33</v>
      </c>
      <c r="AB34" s="23">
        <v>0.1234133234503845</v>
      </c>
      <c r="AC34" s="23" t="s">
        <v>160</v>
      </c>
      <c r="AD34" s="55">
        <v>44012</v>
      </c>
    </row>
    <row r="35" spans="1:30" s="5" customFormat="1" ht="15" customHeight="1" x14ac:dyDescent="0.35">
      <c r="A35" s="18"/>
      <c r="B35" s="20" t="s">
        <v>74</v>
      </c>
      <c r="C35" s="19" t="s">
        <v>271</v>
      </c>
      <c r="D35" s="19" t="s">
        <v>233</v>
      </c>
      <c r="E35" s="19" t="s">
        <v>219</v>
      </c>
      <c r="F35" s="19" t="s">
        <v>216</v>
      </c>
      <c r="G35" s="19" t="s">
        <v>272</v>
      </c>
      <c r="H35" s="21">
        <v>4.0000000000000001E-3</v>
      </c>
      <c r="I35"/>
      <c r="J35" s="22">
        <v>95.81</v>
      </c>
      <c r="K35"/>
      <c r="L35" s="23">
        <v>3.6101093060999997E-2</v>
      </c>
      <c r="M35" s="23">
        <v>2.6473806382E-2</v>
      </c>
      <c r="N35" s="23">
        <v>-1.3244495430000001E-2</v>
      </c>
      <c r="O35" s="23">
        <v>6.2030643438000001E-2</v>
      </c>
      <c r="P35" s="51"/>
      <c r="Q35" s="21">
        <v>6.0202107074000004E-3</v>
      </c>
      <c r="R35" s="21">
        <v>6.6462845891000003E-2</v>
      </c>
      <c r="S35" s="51"/>
      <c r="T35" s="54">
        <v>47.907463593999999</v>
      </c>
      <c r="U35" s="56" t="s">
        <v>403</v>
      </c>
      <c r="V35"/>
      <c r="W35" s="54">
        <v>95657.183050000007</v>
      </c>
      <c r="X35" s="54">
        <v>93836.119189999998</v>
      </c>
      <c r="Y35" s="46">
        <v>1.0194068539462156</v>
      </c>
      <c r="Z35"/>
      <c r="AA35" s="47">
        <v>0.56000000000000005</v>
      </c>
      <c r="AB35" s="23">
        <v>7.0138816407473131E-2</v>
      </c>
      <c r="AC35" s="23" t="s">
        <v>160</v>
      </c>
      <c r="AD35" s="55">
        <v>44019</v>
      </c>
    </row>
    <row r="36" spans="1:30" s="5" customFormat="1" ht="15" customHeight="1" x14ac:dyDescent="0.35">
      <c r="A36" s="18"/>
      <c r="B36" s="20" t="s">
        <v>75</v>
      </c>
      <c r="C36" s="19" t="s">
        <v>273</v>
      </c>
      <c r="D36" s="19" t="s">
        <v>200</v>
      </c>
      <c r="E36" s="19" t="s">
        <v>219</v>
      </c>
      <c r="F36" s="19" t="s">
        <v>251</v>
      </c>
      <c r="G36" s="19" t="s">
        <v>274</v>
      </c>
      <c r="H36" s="21">
        <v>5.0000000000000001E-3</v>
      </c>
      <c r="I36"/>
      <c r="J36" s="22">
        <v>7.09</v>
      </c>
      <c r="K36"/>
      <c r="L36" s="23">
        <v>7.1022727260999993E-3</v>
      </c>
      <c r="M36" s="23">
        <v>-6.7105263158E-2</v>
      </c>
      <c r="N36" s="23">
        <v>-0.60368921185000002</v>
      </c>
      <c r="O36" s="23">
        <v>-0.25289778715</v>
      </c>
      <c r="P36" s="51"/>
      <c r="Q36" s="21">
        <v>0</v>
      </c>
      <c r="R36" s="21">
        <v>0</v>
      </c>
      <c r="S36" s="51"/>
      <c r="T36" s="54">
        <v>20.900402499999998</v>
      </c>
      <c r="U36" s="56" t="s">
        <v>403</v>
      </c>
      <c r="V36"/>
      <c r="W36" s="54">
        <v>12709.22913</v>
      </c>
      <c r="X36" s="54">
        <v>26024.375309999999</v>
      </c>
      <c r="Y36" s="46">
        <v>0.48835866293076452</v>
      </c>
      <c r="Z36"/>
      <c r="AA36" s="47">
        <v>0</v>
      </c>
      <c r="AB36" s="23">
        <v>0</v>
      </c>
      <c r="AC36" s="23" t="s">
        <v>160</v>
      </c>
      <c r="AD36" s="55">
        <v>42551</v>
      </c>
    </row>
    <row r="37" spans="1:30" s="5" customFormat="1" ht="15" customHeight="1" x14ac:dyDescent="0.35">
      <c r="A37" s="18"/>
      <c r="B37" s="20" t="s">
        <v>76</v>
      </c>
      <c r="C37" s="19" t="s">
        <v>275</v>
      </c>
      <c r="D37" s="19" t="s">
        <v>200</v>
      </c>
      <c r="E37" s="19" t="s">
        <v>204</v>
      </c>
      <c r="F37" s="19" t="s">
        <v>276</v>
      </c>
      <c r="G37" s="19" t="s">
        <v>276</v>
      </c>
      <c r="H37" s="21">
        <v>6.0000000000000001E-3</v>
      </c>
      <c r="I37"/>
      <c r="J37" s="22">
        <v>207.9</v>
      </c>
      <c r="K37"/>
      <c r="L37" s="23">
        <v>-1.4458402465999999E-2</v>
      </c>
      <c r="M37" s="23">
        <v>3.0610423510000002E-2</v>
      </c>
      <c r="N37" s="23">
        <v>-0.28766217508000003</v>
      </c>
      <c r="O37" s="23">
        <v>-0.21503992297999999</v>
      </c>
      <c r="P37" s="51"/>
      <c r="Q37" s="21">
        <v>1.4201183432E-3</v>
      </c>
      <c r="R37" s="21">
        <v>3.5460992907999998E-2</v>
      </c>
      <c r="S37" s="51"/>
      <c r="T37" s="54">
        <v>3812.5613514000001</v>
      </c>
      <c r="U37" s="56">
        <v>2.6600000000000002E-2</v>
      </c>
      <c r="V37"/>
      <c r="W37" s="54">
        <v>2079000</v>
      </c>
      <c r="X37" s="54">
        <v>2274049.5970999999</v>
      </c>
      <c r="Y37" s="46">
        <v>0.91422808132736488</v>
      </c>
      <c r="Z37"/>
      <c r="AA37" s="47">
        <v>0.3</v>
      </c>
      <c r="AB37" s="23">
        <v>1.7316017316017313E-2</v>
      </c>
      <c r="AC37" s="23" t="s">
        <v>160</v>
      </c>
      <c r="AD37" s="55">
        <v>44012</v>
      </c>
    </row>
    <row r="38" spans="1:30" s="5" customFormat="1" ht="15" customHeight="1" x14ac:dyDescent="0.35">
      <c r="A38" s="18"/>
      <c r="B38" s="20" t="s">
        <v>77</v>
      </c>
      <c r="C38" s="19" t="s">
        <v>277</v>
      </c>
      <c r="D38" s="19" t="s">
        <v>233</v>
      </c>
      <c r="E38" s="19" t="s">
        <v>204</v>
      </c>
      <c r="F38" s="19" t="s">
        <v>216</v>
      </c>
      <c r="G38" s="19" t="s">
        <v>0</v>
      </c>
      <c r="H38" s="21">
        <v>2E-3</v>
      </c>
      <c r="I38"/>
      <c r="J38" s="22">
        <v>71</v>
      </c>
      <c r="K38"/>
      <c r="L38" s="23">
        <v>-6.2829989441000003E-2</v>
      </c>
      <c r="M38" s="23">
        <v>-5.6339139025999997E-2</v>
      </c>
      <c r="N38" s="23">
        <v>-0.32626791586000004</v>
      </c>
      <c r="O38" s="23">
        <v>-0.17240692870999999</v>
      </c>
      <c r="P38" s="51"/>
      <c r="Q38" s="21">
        <v>0</v>
      </c>
      <c r="R38" s="21">
        <v>3.2395470257999999E-2</v>
      </c>
      <c r="S38" s="51"/>
      <c r="T38" s="54">
        <v>78.618164531000005</v>
      </c>
      <c r="U38" s="56" t="s">
        <v>403</v>
      </c>
      <c r="V38"/>
      <c r="W38" s="54">
        <v>179130.728</v>
      </c>
      <c r="X38" s="54">
        <v>229085.74674999999</v>
      </c>
      <c r="Y38" s="46">
        <v>0.78193746464499325</v>
      </c>
      <c r="Z38"/>
      <c r="AA38" s="47">
        <v>0</v>
      </c>
      <c r="AB38" s="23">
        <v>0</v>
      </c>
      <c r="AC38" s="23" t="s">
        <v>160</v>
      </c>
      <c r="AD38" s="55">
        <v>43896</v>
      </c>
    </row>
    <row r="39" spans="1:30" s="5" customFormat="1" ht="15" customHeight="1" x14ac:dyDescent="0.35">
      <c r="A39" s="18"/>
      <c r="B39" s="20" t="s">
        <v>78</v>
      </c>
      <c r="C39" s="19" t="s">
        <v>278</v>
      </c>
      <c r="D39" s="19" t="s">
        <v>233</v>
      </c>
      <c r="E39" s="19" t="s">
        <v>204</v>
      </c>
      <c r="F39" s="19" t="s">
        <v>216</v>
      </c>
      <c r="G39" s="19" t="s">
        <v>279</v>
      </c>
      <c r="H39" s="21">
        <v>2.3E-3</v>
      </c>
      <c r="I39"/>
      <c r="J39" s="22">
        <v>3099.99</v>
      </c>
      <c r="K39"/>
      <c r="L39" s="23">
        <v>4.8778115482000006E-2</v>
      </c>
      <c r="M39" s="23">
        <v>-4.2546255802999998E-2</v>
      </c>
      <c r="N39" s="23">
        <v>-0.18819814981999999</v>
      </c>
      <c r="O39" s="23">
        <v>-7.6497621042999994E-2</v>
      </c>
      <c r="P39" s="51"/>
      <c r="Q39" s="21">
        <v>3.7711140570000001E-3</v>
      </c>
      <c r="R39" s="21">
        <v>2.8999587451000002E-2</v>
      </c>
      <c r="S39" s="51"/>
      <c r="T39" s="54">
        <v>148.79111906</v>
      </c>
      <c r="U39" s="56" t="s">
        <v>403</v>
      </c>
      <c r="V39"/>
      <c r="W39" s="54">
        <v>739276.31522999995</v>
      </c>
      <c r="X39" s="54">
        <v>830149.21536000003</v>
      </c>
      <c r="Y39" s="46">
        <v>0.89053425763873983</v>
      </c>
      <c r="Z39"/>
      <c r="AA39" s="47">
        <v>11.188895407</v>
      </c>
      <c r="AB39" s="23">
        <v>4.3311992904493238E-2</v>
      </c>
      <c r="AC39" s="23" t="s">
        <v>164</v>
      </c>
      <c r="AD39" s="55">
        <v>43921</v>
      </c>
    </row>
    <row r="40" spans="1:30" s="5" customFormat="1" ht="15" customHeight="1" x14ac:dyDescent="0.35">
      <c r="A40" s="18"/>
      <c r="B40" s="20" t="s">
        <v>79</v>
      </c>
      <c r="C40" s="19" t="s">
        <v>280</v>
      </c>
      <c r="D40" s="19" t="s">
        <v>233</v>
      </c>
      <c r="E40" s="19" t="s">
        <v>204</v>
      </c>
      <c r="F40" s="19" t="s">
        <v>276</v>
      </c>
      <c r="G40" s="19" t="s">
        <v>276</v>
      </c>
      <c r="H40" s="21">
        <v>2.5000000000000001E-3</v>
      </c>
      <c r="I40"/>
      <c r="J40" s="22">
        <v>63.58</v>
      </c>
      <c r="K40"/>
      <c r="L40" s="23">
        <v>2.5318497017000001E-2</v>
      </c>
      <c r="M40" s="23">
        <v>5.0125488553000003E-2</v>
      </c>
      <c r="N40" s="23">
        <v>-0.26508605658000001</v>
      </c>
      <c r="O40" s="23">
        <v>-3.9545452760000002E-2</v>
      </c>
      <c r="P40" s="51"/>
      <c r="Q40" s="21">
        <v>2.4131274131000001E-3</v>
      </c>
      <c r="R40" s="21">
        <v>4.6242774565999997E-2</v>
      </c>
      <c r="S40" s="51"/>
      <c r="T40" s="54">
        <v>337.66951046999998</v>
      </c>
      <c r="U40" s="56">
        <v>2.2899999999999999E-3</v>
      </c>
      <c r="V40"/>
      <c r="W40" s="54">
        <v>181203</v>
      </c>
      <c r="X40" s="54">
        <v>279558.10061000002</v>
      </c>
      <c r="Y40" s="46">
        <v>0.64817653147811605</v>
      </c>
      <c r="Z40"/>
      <c r="AA40" s="47">
        <v>0.15</v>
      </c>
      <c r="AB40" s="23">
        <v>2.8310789556464294E-2</v>
      </c>
      <c r="AC40" s="23" t="s">
        <v>160</v>
      </c>
      <c r="AD40" s="55">
        <v>44012</v>
      </c>
    </row>
    <row r="41" spans="1:30" s="5" customFormat="1" ht="15" customHeight="1" x14ac:dyDescent="0.35">
      <c r="A41" s="18"/>
      <c r="B41" s="20" t="s">
        <v>80</v>
      </c>
      <c r="C41" s="19" t="s">
        <v>281</v>
      </c>
      <c r="D41" s="19" t="s">
        <v>233</v>
      </c>
      <c r="E41" s="19" t="s">
        <v>204</v>
      </c>
      <c r="F41" s="19" t="s">
        <v>282</v>
      </c>
      <c r="G41" s="19" t="s">
        <v>252</v>
      </c>
      <c r="H41" s="21">
        <v>2.3E-3</v>
      </c>
      <c r="I41"/>
      <c r="J41" s="22">
        <v>38.68</v>
      </c>
      <c r="K41"/>
      <c r="L41" s="23">
        <v>-7.9507566043000005E-3</v>
      </c>
      <c r="M41" s="23">
        <v>-2.3232323232000002E-2</v>
      </c>
      <c r="N41" s="23">
        <v>-0.40964146937000001</v>
      </c>
      <c r="O41" s="23">
        <v>-0.22327135418000002</v>
      </c>
      <c r="P41" s="51"/>
      <c r="Q41" s="21">
        <v>0</v>
      </c>
      <c r="R41" s="21">
        <v>3.4381728460000004E-2</v>
      </c>
      <c r="S41" s="51"/>
      <c r="T41" s="54">
        <v>18.638550625000001</v>
      </c>
      <c r="U41" s="56" t="s">
        <v>403</v>
      </c>
      <c r="V41"/>
      <c r="W41" s="54">
        <v>41697.040000000001</v>
      </c>
      <c r="X41" s="54">
        <v>93898.788320000007</v>
      </c>
      <c r="Y41" s="46">
        <v>0.44406366414335002</v>
      </c>
      <c r="Z41"/>
      <c r="AA41" s="47">
        <v>0</v>
      </c>
      <c r="AB41" s="23">
        <v>0</v>
      </c>
      <c r="AC41" s="23" t="s">
        <v>160</v>
      </c>
      <c r="AD41" s="55">
        <v>44012</v>
      </c>
    </row>
    <row r="42" spans="1:30" s="5" customFormat="1" ht="15" customHeight="1" x14ac:dyDescent="0.35">
      <c r="A42" s="18"/>
      <c r="B42" s="20" t="s">
        <v>202</v>
      </c>
      <c r="C42" s="19" t="s">
        <v>203</v>
      </c>
      <c r="D42" s="19" t="s">
        <v>200</v>
      </c>
      <c r="E42" s="19" t="s">
        <v>204</v>
      </c>
      <c r="F42" s="19" t="s">
        <v>205</v>
      </c>
      <c r="G42" s="19" t="s">
        <v>206</v>
      </c>
      <c r="H42" s="21" t="s">
        <v>386</v>
      </c>
      <c r="I42"/>
      <c r="J42" s="22">
        <v>88.46</v>
      </c>
      <c r="K42"/>
      <c r="L42" s="23">
        <v>-3.8164618897999998E-2</v>
      </c>
      <c r="M42" s="23">
        <v>3.3990765517999996E-2</v>
      </c>
      <c r="N42" s="23">
        <v>-0.27584139083999998</v>
      </c>
      <c r="O42" s="23">
        <v>-9.5571917443000004E-2</v>
      </c>
      <c r="P42" s="51"/>
      <c r="Q42" s="21">
        <v>4.3304103063999998E-3</v>
      </c>
      <c r="R42" s="21">
        <v>4.6289062499999999E-2</v>
      </c>
      <c r="S42" s="51"/>
      <c r="T42" s="54">
        <v>3062.6285726999999</v>
      </c>
      <c r="U42" s="56">
        <v>1.7920000000000002E-2</v>
      </c>
      <c r="V42"/>
      <c r="W42" s="54">
        <v>1395953.0260000001</v>
      </c>
      <c r="X42" s="54">
        <v>1575267.2867000001</v>
      </c>
      <c r="Y42" s="46">
        <v>0.88616899353274692</v>
      </c>
      <c r="Z42"/>
      <c r="AA42" s="47">
        <v>0.4</v>
      </c>
      <c r="AB42" s="23">
        <v>5.426181324892608E-2</v>
      </c>
      <c r="AC42" s="23" t="s">
        <v>160</v>
      </c>
      <c r="AD42" s="55">
        <v>44012</v>
      </c>
    </row>
    <row r="43" spans="1:30" s="5" customFormat="1" ht="15" customHeight="1" x14ac:dyDescent="0.35">
      <c r="A43" s="18"/>
      <c r="B43" s="20" t="s">
        <v>81</v>
      </c>
      <c r="C43" s="19" t="s">
        <v>283</v>
      </c>
      <c r="D43" s="19" t="s">
        <v>233</v>
      </c>
      <c r="E43" s="19" t="s">
        <v>204</v>
      </c>
      <c r="F43" s="19" t="s">
        <v>216</v>
      </c>
      <c r="G43" s="19" t="s">
        <v>0</v>
      </c>
      <c r="H43" s="21">
        <v>7.4644805801792414E-3</v>
      </c>
      <c r="I43"/>
      <c r="J43" s="22">
        <v>1348.33</v>
      </c>
      <c r="K43"/>
      <c r="L43" s="23">
        <v>-7.2797550764999996E-3</v>
      </c>
      <c r="M43" s="23">
        <v>2.4693415876999997E-2</v>
      </c>
      <c r="N43" s="23">
        <v>-0.18073768985000002</v>
      </c>
      <c r="O43" s="23">
        <v>-1.6697875562E-3</v>
      </c>
      <c r="P43" s="51"/>
      <c r="Q43" s="21">
        <v>2.0921514352000002E-3</v>
      </c>
      <c r="R43" s="21">
        <v>4.8166068102999997E-2</v>
      </c>
      <c r="S43" s="51"/>
      <c r="T43" s="54">
        <v>72.033720000000002</v>
      </c>
      <c r="U43" s="56" t="s">
        <v>403</v>
      </c>
      <c r="V43"/>
      <c r="W43" s="54">
        <v>87954.262560000003</v>
      </c>
      <c r="X43" s="54">
        <v>103976.35769</v>
      </c>
      <c r="Y43" s="46">
        <v>0.84590636288906151</v>
      </c>
      <c r="Z43"/>
      <c r="AA43" s="47">
        <v>2.8476482399999998</v>
      </c>
      <c r="AB43" s="23">
        <v>2.534377999451173E-2</v>
      </c>
      <c r="AC43" s="23" t="s">
        <v>169</v>
      </c>
      <c r="AD43" s="55">
        <v>44032</v>
      </c>
    </row>
    <row r="44" spans="1:30" s="5" customFormat="1" ht="15" customHeight="1" x14ac:dyDescent="0.35">
      <c r="A44" s="18"/>
      <c r="B44" s="20" t="s">
        <v>82</v>
      </c>
      <c r="C44" s="19" t="s">
        <v>284</v>
      </c>
      <c r="D44" s="19" t="s">
        <v>233</v>
      </c>
      <c r="E44" s="19" t="s">
        <v>204</v>
      </c>
      <c r="F44" s="19" t="s">
        <v>228</v>
      </c>
      <c r="G44" s="19" t="s">
        <v>228</v>
      </c>
      <c r="H44" s="21">
        <v>6.0000000000000001E-3</v>
      </c>
      <c r="I44"/>
      <c r="J44" s="22">
        <v>860.42</v>
      </c>
      <c r="K44"/>
      <c r="L44" s="23">
        <v>-2.7697105986E-2</v>
      </c>
      <c r="M44" s="23">
        <v>-4.4081073594E-2</v>
      </c>
      <c r="N44" s="23">
        <v>-0.10591839467</v>
      </c>
      <c r="O44" s="23">
        <v>-5.2777621126999998E-2</v>
      </c>
      <c r="P44" s="51"/>
      <c r="Q44" s="21">
        <v>1.2189478673999999E-3</v>
      </c>
      <c r="R44" s="21">
        <v>2.928342246E-2</v>
      </c>
      <c r="S44" s="51"/>
      <c r="T44" s="54">
        <v>90.109124218999995</v>
      </c>
      <c r="U44" s="56" t="s">
        <v>403</v>
      </c>
      <c r="V44"/>
      <c r="W44" s="54">
        <v>523952.75900000002</v>
      </c>
      <c r="X44" s="54">
        <v>478309.53525999998</v>
      </c>
      <c r="Y44" s="46">
        <v>1.0954261213195118</v>
      </c>
      <c r="Z44"/>
      <c r="AA44" s="47">
        <v>1.08</v>
      </c>
      <c r="AB44" s="23">
        <v>1.50624113804886E-2</v>
      </c>
      <c r="AC44" s="23" t="s">
        <v>161</v>
      </c>
      <c r="AD44" s="55">
        <v>44012</v>
      </c>
    </row>
    <row r="45" spans="1:30" s="5" customFormat="1" ht="15" customHeight="1" x14ac:dyDescent="0.35">
      <c r="A45" s="18"/>
      <c r="B45" s="20" t="s">
        <v>156</v>
      </c>
      <c r="C45" s="19" t="s">
        <v>285</v>
      </c>
      <c r="D45" s="19" t="s">
        <v>233</v>
      </c>
      <c r="E45" s="19" t="s">
        <v>204</v>
      </c>
      <c r="F45" s="19" t="s">
        <v>216</v>
      </c>
      <c r="G45" s="19" t="s">
        <v>276</v>
      </c>
      <c r="H45" s="21">
        <v>5.5000000000000005E-3</v>
      </c>
      <c r="I45"/>
      <c r="J45" s="22">
        <v>77.010000000000005</v>
      </c>
      <c r="K45"/>
      <c r="L45" s="23">
        <v>-4.1381094006000003E-3</v>
      </c>
      <c r="M45" s="23">
        <v>5.2212504906000001E-3</v>
      </c>
      <c r="N45" s="23">
        <v>-0.24637155502999999</v>
      </c>
      <c r="O45" s="23">
        <v>-0.23863663785</v>
      </c>
      <c r="P45" s="51"/>
      <c r="Q45" s="21">
        <v>0</v>
      </c>
      <c r="R45" s="21">
        <v>3.5333333332999997E-2</v>
      </c>
      <c r="S45" s="51"/>
      <c r="T45" s="54">
        <v>19.936447655999999</v>
      </c>
      <c r="U45" s="56" t="s">
        <v>403</v>
      </c>
      <c r="V45"/>
      <c r="W45" s="54">
        <v>78607.726469999994</v>
      </c>
      <c r="X45" s="54">
        <v>95201.725839999999</v>
      </c>
      <c r="Y45" s="46">
        <v>0.82569644380304019</v>
      </c>
      <c r="Z45"/>
      <c r="AA45" s="47">
        <v>0</v>
      </c>
      <c r="AB45" s="23">
        <v>0</v>
      </c>
      <c r="AC45" s="23" t="s">
        <v>169</v>
      </c>
      <c r="AD45" s="55">
        <v>44012</v>
      </c>
    </row>
    <row r="46" spans="1:30" s="5" customFormat="1" ht="15" customHeight="1" x14ac:dyDescent="0.35">
      <c r="A46" s="18"/>
      <c r="B46" s="20" t="s">
        <v>83</v>
      </c>
      <c r="C46" s="19" t="s">
        <v>286</v>
      </c>
      <c r="D46" s="19" t="s">
        <v>233</v>
      </c>
      <c r="E46" s="19" t="s">
        <v>204</v>
      </c>
      <c r="F46" s="19" t="s">
        <v>228</v>
      </c>
      <c r="G46" s="19" t="s">
        <v>228</v>
      </c>
      <c r="H46" s="21">
        <v>8.9999999999999998E-4</v>
      </c>
      <c r="I46"/>
      <c r="J46" s="22">
        <v>75.760000000000005</v>
      </c>
      <c r="K46"/>
      <c r="L46" s="23">
        <v>-4.7762694821999997E-2</v>
      </c>
      <c r="M46" s="23">
        <v>-0.1589998135</v>
      </c>
      <c r="N46" s="23">
        <v>-0.29188577449000003</v>
      </c>
      <c r="O46" s="23">
        <v>-0.15980580052000001</v>
      </c>
      <c r="P46" s="51"/>
      <c r="Q46" s="21">
        <v>2.3824451411000001E-3</v>
      </c>
      <c r="R46" s="21">
        <v>3.8288770053999999E-2</v>
      </c>
      <c r="S46" s="51"/>
      <c r="T46" s="54">
        <v>273.84618687</v>
      </c>
      <c r="U46" s="56">
        <v>1.176E-2</v>
      </c>
      <c r="V46"/>
      <c r="W46" s="54">
        <v>924562.38807999995</v>
      </c>
      <c r="X46" s="54">
        <v>1041982.8786000001</v>
      </c>
      <c r="Y46" s="46">
        <v>0.88731053750349009</v>
      </c>
      <c r="Z46"/>
      <c r="AA46" s="47">
        <v>0.19</v>
      </c>
      <c r="AB46" s="23">
        <v>3.0095036958817319E-2</v>
      </c>
      <c r="AC46" s="23" t="s">
        <v>162</v>
      </c>
      <c r="AD46" s="55">
        <v>44012</v>
      </c>
    </row>
    <row r="47" spans="1:30" s="5" customFormat="1" ht="15" customHeight="1" x14ac:dyDescent="0.35">
      <c r="A47" s="18"/>
      <c r="B47" s="20" t="s">
        <v>84</v>
      </c>
      <c r="C47" s="19" t="s">
        <v>287</v>
      </c>
      <c r="D47" s="19" t="s">
        <v>233</v>
      </c>
      <c r="E47" s="19" t="s">
        <v>222</v>
      </c>
      <c r="F47" s="19" t="s">
        <v>228</v>
      </c>
      <c r="G47" s="19" t="s">
        <v>228</v>
      </c>
      <c r="H47" s="21">
        <v>2.7000000000000001E-3</v>
      </c>
      <c r="I47"/>
      <c r="J47" s="22">
        <v>48.27</v>
      </c>
      <c r="K47"/>
      <c r="L47" s="23">
        <v>5.2061640981000004E-3</v>
      </c>
      <c r="M47" s="23">
        <v>4.0562323777999995E-2</v>
      </c>
      <c r="N47" s="23">
        <v>-0.11626748987999999</v>
      </c>
      <c r="O47" s="23">
        <v>-0.11810222032000001</v>
      </c>
      <c r="P47" s="51"/>
      <c r="Q47" s="21">
        <v>7.8512396694000001E-3</v>
      </c>
      <c r="R47" s="21">
        <v>7.5601005868000004E-2</v>
      </c>
      <c r="S47" s="51"/>
      <c r="T47" s="54">
        <v>51.071757499999997</v>
      </c>
      <c r="U47" s="56" t="s">
        <v>403</v>
      </c>
      <c r="V47"/>
      <c r="W47" s="54">
        <v>125225.84733</v>
      </c>
      <c r="X47" s="54">
        <v>138626.65012000001</v>
      </c>
      <c r="Y47" s="46">
        <v>0.90333169864236207</v>
      </c>
      <c r="Z47"/>
      <c r="AA47" s="47">
        <v>0.38</v>
      </c>
      <c r="AB47" s="23">
        <v>9.44686140459913E-2</v>
      </c>
      <c r="AC47" s="23" t="s">
        <v>171</v>
      </c>
      <c r="AD47" s="55">
        <v>44012</v>
      </c>
    </row>
    <row r="48" spans="1:30" s="5" customFormat="1" ht="15" customHeight="1" x14ac:dyDescent="0.35">
      <c r="A48" s="18"/>
      <c r="B48" s="20" t="s">
        <v>85</v>
      </c>
      <c r="C48" s="19" t="s">
        <v>288</v>
      </c>
      <c r="D48" s="19" t="s">
        <v>200</v>
      </c>
      <c r="E48" s="19" t="s">
        <v>289</v>
      </c>
      <c r="F48" s="19" t="s">
        <v>216</v>
      </c>
      <c r="G48" s="19" t="s">
        <v>290</v>
      </c>
      <c r="H48" s="21">
        <v>5.0000000000000001E-3</v>
      </c>
      <c r="I48"/>
      <c r="J48" s="22">
        <v>119.9</v>
      </c>
      <c r="K48"/>
      <c r="L48" s="23">
        <v>5.6853239313999999E-2</v>
      </c>
      <c r="M48" s="23">
        <v>8.4104289326E-3</v>
      </c>
      <c r="N48" s="23">
        <v>-0.35538676002999997</v>
      </c>
      <c r="O48" s="23">
        <v>-0.26600758526000001</v>
      </c>
      <c r="P48" s="51"/>
      <c r="Q48" s="21">
        <v>0</v>
      </c>
      <c r="R48" s="21">
        <v>2.2670249383E-2</v>
      </c>
      <c r="S48" s="51"/>
      <c r="T48" s="54">
        <v>298.74658219000003</v>
      </c>
      <c r="U48" s="56">
        <v>1.9500000000000001E-3</v>
      </c>
      <c r="V48"/>
      <c r="W48" s="54">
        <v>150716.93780000001</v>
      </c>
      <c r="X48" s="54">
        <v>181834.87291999999</v>
      </c>
      <c r="Y48" s="46">
        <v>0.82886706702464819</v>
      </c>
      <c r="Z48"/>
      <c r="AA48" s="47">
        <v>0</v>
      </c>
      <c r="AB48" s="23">
        <v>0</v>
      </c>
      <c r="AC48" s="23" t="s">
        <v>162</v>
      </c>
      <c r="AD48" s="55">
        <v>43889</v>
      </c>
    </row>
    <row r="49" spans="1:30" s="5" customFormat="1" ht="15" customHeight="1" x14ac:dyDescent="0.35">
      <c r="A49" s="18"/>
      <c r="B49" s="20" t="s">
        <v>86</v>
      </c>
      <c r="C49" s="19" t="s">
        <v>291</v>
      </c>
      <c r="D49" s="19" t="s">
        <v>233</v>
      </c>
      <c r="E49" s="19" t="s">
        <v>222</v>
      </c>
      <c r="F49" s="19" t="s">
        <v>292</v>
      </c>
      <c r="G49" s="19" t="s">
        <v>292</v>
      </c>
      <c r="H49" s="21">
        <v>1.1000000000000001E-3</v>
      </c>
      <c r="I49"/>
      <c r="J49" s="22">
        <v>2.97</v>
      </c>
      <c r="K49"/>
      <c r="L49" s="23">
        <v>-1.7426886246999999E-2</v>
      </c>
      <c r="M49" s="23">
        <v>6.8756577712E-3</v>
      </c>
      <c r="N49" s="23">
        <v>-0.38172868956</v>
      </c>
      <c r="O49" s="23">
        <v>-0.52615079676999998</v>
      </c>
      <c r="P49" s="51"/>
      <c r="Q49" s="21">
        <v>2.4092409241000001E-3</v>
      </c>
      <c r="R49" s="21">
        <v>1.8856259659999999E-2</v>
      </c>
      <c r="S49" s="51"/>
      <c r="T49" s="54">
        <v>160.00684297000001</v>
      </c>
      <c r="U49" s="56">
        <v>2.5999999999999999E-3</v>
      </c>
      <c r="V49"/>
      <c r="W49" s="54">
        <v>205029.495</v>
      </c>
      <c r="X49" s="54">
        <v>200722.75951</v>
      </c>
      <c r="Y49" s="46">
        <v>1.0214561393063422</v>
      </c>
      <c r="Z49"/>
      <c r="AA49" s="47">
        <v>7.3000000000000001E-3</v>
      </c>
      <c r="AB49" s="23">
        <v>2.9494949494949491E-2</v>
      </c>
      <c r="AC49" s="23" t="s">
        <v>160</v>
      </c>
      <c r="AD49" s="55">
        <v>44018</v>
      </c>
    </row>
    <row r="50" spans="1:30" s="5" customFormat="1" ht="15" customHeight="1" x14ac:dyDescent="0.35">
      <c r="A50" s="18"/>
      <c r="B50" s="20" t="s">
        <v>87</v>
      </c>
      <c r="C50" s="19" t="s">
        <v>293</v>
      </c>
      <c r="D50" s="19" t="s">
        <v>200</v>
      </c>
      <c r="E50" s="19" t="s">
        <v>294</v>
      </c>
      <c r="F50" s="19" t="s">
        <v>226</v>
      </c>
      <c r="G50" s="19" t="s">
        <v>226</v>
      </c>
      <c r="H50" s="21">
        <v>6.0000000000000001E-3</v>
      </c>
      <c r="I50"/>
      <c r="J50" s="22">
        <v>164</v>
      </c>
      <c r="K50"/>
      <c r="L50" s="23">
        <v>-3.1820060216999999E-2</v>
      </c>
      <c r="M50" s="23">
        <v>-7.2577310031E-2</v>
      </c>
      <c r="N50" s="23">
        <v>-0.11379456196</v>
      </c>
      <c r="O50" s="23">
        <v>0.13806290232000001</v>
      </c>
      <c r="P50" s="51"/>
      <c r="Q50" s="21">
        <v>3.5296193894E-3</v>
      </c>
      <c r="R50" s="21">
        <v>5.6666666667000001E-2</v>
      </c>
      <c r="S50" s="51"/>
      <c r="T50" s="54">
        <v>9636.9754391999995</v>
      </c>
      <c r="U50" s="56">
        <v>3.8789999999999998E-2</v>
      </c>
      <c r="V50"/>
      <c r="W50" s="54">
        <v>3023662.588</v>
      </c>
      <c r="X50" s="54">
        <v>2591310.6959000002</v>
      </c>
      <c r="Y50" s="46">
        <v>1.1668467979482628</v>
      </c>
      <c r="Z50"/>
      <c r="AA50" s="47">
        <v>0.6</v>
      </c>
      <c r="AB50" s="23">
        <v>4.3902439024390241E-2</v>
      </c>
      <c r="AC50" s="23" t="s">
        <v>160</v>
      </c>
      <c r="AD50" s="55">
        <v>44012</v>
      </c>
    </row>
    <row r="51" spans="1:30" s="5" customFormat="1" ht="15" customHeight="1" x14ac:dyDescent="0.35">
      <c r="A51" s="18"/>
      <c r="B51" s="20" t="s">
        <v>201</v>
      </c>
      <c r="C51" s="19" t="s">
        <v>295</v>
      </c>
      <c r="D51" s="19" t="s">
        <v>200</v>
      </c>
      <c r="E51" s="19" t="s">
        <v>294</v>
      </c>
      <c r="F51" s="19" t="s">
        <v>216</v>
      </c>
      <c r="G51" s="19" t="s">
        <v>220</v>
      </c>
      <c r="H51" s="21">
        <v>1.3999999999999999E-2</v>
      </c>
      <c r="I51"/>
      <c r="J51" s="22">
        <v>108.62</v>
      </c>
      <c r="K51"/>
      <c r="L51" s="23">
        <v>4.6412941431999997E-2</v>
      </c>
      <c r="M51" s="23">
        <v>2.1231352745000001E-2</v>
      </c>
      <c r="N51" s="23">
        <v>2.9494836837000001E-2</v>
      </c>
      <c r="O51" s="23">
        <v>0.22733761690000001</v>
      </c>
      <c r="P51" s="51"/>
      <c r="Q51" s="21">
        <v>5.7471264367999998E-3</v>
      </c>
      <c r="R51" s="21">
        <v>5.9429278465999998E-2</v>
      </c>
      <c r="S51" s="51"/>
      <c r="T51" s="54">
        <v>3657.5150358000001</v>
      </c>
      <c r="U51" s="56">
        <v>1.636E-2</v>
      </c>
      <c r="V51"/>
      <c r="W51" s="54">
        <v>758656.49861999997</v>
      </c>
      <c r="X51" s="54">
        <v>708332.39729999995</v>
      </c>
      <c r="Y51" s="46">
        <v>1.0710458839830339</v>
      </c>
      <c r="Z51"/>
      <c r="AA51" s="47">
        <v>0.6</v>
      </c>
      <c r="AB51" s="23">
        <v>6.6286135150064429E-2</v>
      </c>
      <c r="AC51" s="23" t="s">
        <v>161</v>
      </c>
      <c r="AD51" s="55">
        <v>44027</v>
      </c>
    </row>
    <row r="52" spans="1:30" s="5" customFormat="1" ht="15" customHeight="1" x14ac:dyDescent="0.35">
      <c r="A52" s="18"/>
      <c r="B52" s="20" t="s">
        <v>88</v>
      </c>
      <c r="C52" s="19" t="s">
        <v>296</v>
      </c>
      <c r="D52" s="19" t="s">
        <v>233</v>
      </c>
      <c r="E52" s="19" t="s">
        <v>294</v>
      </c>
      <c r="F52" s="19" t="s">
        <v>228</v>
      </c>
      <c r="G52" s="19" t="s">
        <v>297</v>
      </c>
      <c r="H52" s="21">
        <v>8.3999999999999995E-3</v>
      </c>
      <c r="I52"/>
      <c r="J52" s="22">
        <v>100.88</v>
      </c>
      <c r="K52"/>
      <c r="L52" s="23">
        <v>3.7810945269000002E-3</v>
      </c>
      <c r="M52" s="23">
        <v>-2.6802183462000001E-2</v>
      </c>
      <c r="N52" s="23">
        <v>-0.28539447949000002</v>
      </c>
      <c r="O52" s="23">
        <v>-0.12007719674</v>
      </c>
      <c r="P52" s="51"/>
      <c r="Q52" s="21">
        <v>5.4428500741999994E-3</v>
      </c>
      <c r="R52" s="21">
        <v>5.0008131403999997E-2</v>
      </c>
      <c r="S52" s="51"/>
      <c r="T52" s="54">
        <v>1074.8173698000001</v>
      </c>
      <c r="U52" s="56">
        <v>6.0799999999999995E-3</v>
      </c>
      <c r="V52"/>
      <c r="W52" s="54">
        <v>481207.68800000002</v>
      </c>
      <c r="X52" s="54">
        <v>456688.78476000001</v>
      </c>
      <c r="Y52" s="46">
        <v>1.0536884286591037</v>
      </c>
      <c r="Z52"/>
      <c r="AA52" s="47">
        <v>0.55000000000000004</v>
      </c>
      <c r="AB52" s="23">
        <v>6.5424266455194294E-2</v>
      </c>
      <c r="AC52" s="23" t="s">
        <v>160</v>
      </c>
      <c r="AD52" s="55">
        <v>44012</v>
      </c>
    </row>
    <row r="53" spans="1:30" s="5" customFormat="1" ht="15" customHeight="1" x14ac:dyDescent="0.35">
      <c r="A53" s="18"/>
      <c r="B53" s="20" t="s">
        <v>89</v>
      </c>
      <c r="C53" s="19" t="s">
        <v>298</v>
      </c>
      <c r="D53" s="19" t="s">
        <v>233</v>
      </c>
      <c r="E53" s="19" t="s">
        <v>222</v>
      </c>
      <c r="F53" s="19" t="s">
        <v>282</v>
      </c>
      <c r="G53" s="19" t="s">
        <v>252</v>
      </c>
      <c r="H53" s="21">
        <v>2.3E-3</v>
      </c>
      <c r="I53"/>
      <c r="J53" s="22">
        <v>199.8</v>
      </c>
      <c r="K53"/>
      <c r="L53" s="23">
        <v>6.1178337567999994E-2</v>
      </c>
      <c r="M53" s="23">
        <v>4.5338580047999996E-2</v>
      </c>
      <c r="N53" s="23">
        <v>0.10185157136</v>
      </c>
      <c r="O53" s="23">
        <v>0.20276901609</v>
      </c>
      <c r="P53" s="51"/>
      <c r="Q53" s="21">
        <v>4.5928353159000006E-3</v>
      </c>
      <c r="R53" s="21">
        <v>0.12159455580999999</v>
      </c>
      <c r="S53" s="51"/>
      <c r="T53" s="54">
        <v>161.81991858999999</v>
      </c>
      <c r="U53" s="56" t="s">
        <v>403</v>
      </c>
      <c r="V53"/>
      <c r="W53" s="54">
        <v>185246.9676</v>
      </c>
      <c r="X53" s="54">
        <v>184148.61142999999</v>
      </c>
      <c r="Y53" s="46">
        <v>1.0059645096504979</v>
      </c>
      <c r="Z53"/>
      <c r="AA53" s="47">
        <v>0.86873480000000003</v>
      </c>
      <c r="AB53" s="23">
        <v>5.2176264264264263E-2</v>
      </c>
      <c r="AC53" s="23" t="s">
        <v>160</v>
      </c>
      <c r="AD53" s="55">
        <v>44012</v>
      </c>
    </row>
    <row r="54" spans="1:30" s="5" customFormat="1" ht="15" customHeight="1" x14ac:dyDescent="0.35">
      <c r="A54" s="18"/>
      <c r="B54" s="20" t="s">
        <v>90</v>
      </c>
      <c r="C54" s="19" t="s">
        <v>299</v>
      </c>
      <c r="D54" s="19" t="s">
        <v>233</v>
      </c>
      <c r="E54" s="19" t="s">
        <v>222</v>
      </c>
      <c r="F54" s="19" t="s">
        <v>235</v>
      </c>
      <c r="G54" s="19" t="s">
        <v>252</v>
      </c>
      <c r="H54" s="21">
        <v>1.7000000000000001E-3</v>
      </c>
      <c r="I54"/>
      <c r="J54" s="22">
        <v>70.010000000000005</v>
      </c>
      <c r="K54"/>
      <c r="L54" s="23">
        <v>-1.9957234499000001E-3</v>
      </c>
      <c r="M54" s="23">
        <v>-0.13836418262</v>
      </c>
      <c r="N54" s="23">
        <v>-0.18765003668999999</v>
      </c>
      <c r="O54" s="23">
        <v>-0.19912707667999999</v>
      </c>
      <c r="P54" s="51"/>
      <c r="Q54" s="21">
        <v>8.5457911978E-4</v>
      </c>
      <c r="R54" s="21">
        <v>0.20432767857</v>
      </c>
      <c r="S54" s="51"/>
      <c r="T54" s="54">
        <v>194.70630969000001</v>
      </c>
      <c r="U54" s="56" t="s">
        <v>403</v>
      </c>
      <c r="V54"/>
      <c r="W54" s="54">
        <v>129643.53786</v>
      </c>
      <c r="X54" s="54">
        <v>150044.81474999999</v>
      </c>
      <c r="Y54" s="46">
        <v>0.86403210984670165</v>
      </c>
      <c r="Z54"/>
      <c r="AA54" s="47">
        <v>0.06</v>
      </c>
      <c r="AB54" s="23">
        <v>1.0284245107841736E-2</v>
      </c>
      <c r="AC54" s="23" t="s">
        <v>160</v>
      </c>
      <c r="AD54" s="55">
        <v>44012</v>
      </c>
    </row>
    <row r="55" spans="1:30" s="5" customFormat="1" ht="15" customHeight="1" x14ac:dyDescent="0.35">
      <c r="A55" s="18"/>
      <c r="B55" s="20" t="s">
        <v>91</v>
      </c>
      <c r="C55" s="19" t="s">
        <v>300</v>
      </c>
      <c r="D55" s="19" t="s">
        <v>233</v>
      </c>
      <c r="E55" s="19" t="s">
        <v>294</v>
      </c>
      <c r="F55" s="19" t="s">
        <v>301</v>
      </c>
      <c r="G55" s="19" t="s">
        <v>301</v>
      </c>
      <c r="H55" s="21">
        <v>0.02</v>
      </c>
      <c r="I55"/>
      <c r="J55" s="22">
        <v>213.99</v>
      </c>
      <c r="K55"/>
      <c r="L55" s="23">
        <v>-1.2505768343999999E-2</v>
      </c>
      <c r="M55" s="23">
        <v>4.4796223500999995E-2</v>
      </c>
      <c r="N55" s="23">
        <v>5.7221946327999998E-2</v>
      </c>
      <c r="O55" s="23">
        <v>0.31454616608999997</v>
      </c>
      <c r="P55" s="51"/>
      <c r="Q55" s="21">
        <v>3.4490687514E-3</v>
      </c>
      <c r="R55" s="21">
        <v>4.9276725861000001E-2</v>
      </c>
      <c r="S55" s="51"/>
      <c r="T55" s="54">
        <v>87.801113280999999</v>
      </c>
      <c r="U55" s="56" t="s">
        <v>403</v>
      </c>
      <c r="V55"/>
      <c r="W55" s="54">
        <v>82158.464640000006</v>
      </c>
      <c r="X55" s="54">
        <v>117742.72641</v>
      </c>
      <c r="Y55" s="46">
        <v>0.69777953292766803</v>
      </c>
      <c r="Z55"/>
      <c r="AA55" s="47">
        <v>0.75</v>
      </c>
      <c r="AB55" s="23">
        <v>4.2058040095331553E-2</v>
      </c>
      <c r="AC55" s="23" t="s">
        <v>161</v>
      </c>
      <c r="AD55" s="55">
        <v>44012</v>
      </c>
    </row>
    <row r="56" spans="1:30" s="5" customFormat="1" ht="15" customHeight="1" x14ac:dyDescent="0.35">
      <c r="A56" s="18"/>
      <c r="B56" s="20" t="s">
        <v>92</v>
      </c>
      <c r="C56" s="19" t="s">
        <v>302</v>
      </c>
      <c r="D56" s="19" t="s">
        <v>233</v>
      </c>
      <c r="E56" s="19" t="s">
        <v>294</v>
      </c>
      <c r="F56" s="19" t="s">
        <v>270</v>
      </c>
      <c r="G56" s="19" t="s">
        <v>270</v>
      </c>
      <c r="H56" s="21">
        <v>3.5999999999999999E-3</v>
      </c>
      <c r="I56"/>
      <c r="J56" s="22">
        <v>520.16</v>
      </c>
      <c r="K56"/>
      <c r="L56" s="23">
        <v>2.4905422445999997E-2</v>
      </c>
      <c r="M56" s="23">
        <v>0.102890868</v>
      </c>
      <c r="N56" s="23">
        <v>-4.5605926586000003E-2</v>
      </c>
      <c r="O56" s="23">
        <v>4.1842326940000001E-2</v>
      </c>
      <c r="P56" s="51"/>
      <c r="Q56" s="21">
        <v>4.6871016453999999E-3</v>
      </c>
      <c r="R56" s="21">
        <v>5.2756428503999996E-2</v>
      </c>
      <c r="S56" s="51"/>
      <c r="T56" s="54">
        <v>274.47169000000002</v>
      </c>
      <c r="U56" s="56">
        <v>4.4900000000000001E-3</v>
      </c>
      <c r="V56"/>
      <c r="W56" s="54">
        <v>356309.6</v>
      </c>
      <c r="X56" s="54">
        <v>292534.40216</v>
      </c>
      <c r="Y56" s="46">
        <v>1.2180092234250059</v>
      </c>
      <c r="Z56"/>
      <c r="AA56" s="47">
        <v>2.39</v>
      </c>
      <c r="AB56" s="23">
        <v>5.5136880959704711E-2</v>
      </c>
      <c r="AC56" s="23" t="s">
        <v>170</v>
      </c>
      <c r="AD56" s="55">
        <v>44012</v>
      </c>
    </row>
    <row r="57" spans="1:30" s="5" customFormat="1" ht="15" customHeight="1" x14ac:dyDescent="0.35">
      <c r="A57" s="18"/>
      <c r="B57" s="20" t="s">
        <v>93</v>
      </c>
      <c r="C57" s="19" t="s">
        <v>303</v>
      </c>
      <c r="D57" s="19" t="s">
        <v>233</v>
      </c>
      <c r="E57" s="19" t="s">
        <v>294</v>
      </c>
      <c r="F57" s="19" t="s">
        <v>231</v>
      </c>
      <c r="G57" s="19" t="s">
        <v>231</v>
      </c>
      <c r="H57" s="21">
        <v>3.4999999999999996E-3</v>
      </c>
      <c r="I57"/>
      <c r="J57" s="22" t="s">
        <v>0</v>
      </c>
      <c r="K57"/>
      <c r="L57" s="23">
        <v>-1.9527289364E-2</v>
      </c>
      <c r="M57" s="23">
        <v>0.16645761233999998</v>
      </c>
      <c r="N57" s="23">
        <v>-6.6053585307999998E-2</v>
      </c>
      <c r="O57" s="23">
        <v>-4.1676438578999997E-2</v>
      </c>
      <c r="P57" s="51"/>
      <c r="Q57" s="21">
        <v>2.9859550826999998E-3</v>
      </c>
      <c r="R57" s="21">
        <v>2.4279914963999998E-2</v>
      </c>
      <c r="S57" s="51"/>
      <c r="T57" s="54">
        <v>27.067349531000001</v>
      </c>
      <c r="U57" s="56" t="s">
        <v>403</v>
      </c>
      <c r="V57"/>
      <c r="W57" s="54">
        <v>19129.841240000002</v>
      </c>
      <c r="X57" s="54">
        <v>41129.363290000001</v>
      </c>
      <c r="Y57" s="46">
        <v>0.46511396505501318</v>
      </c>
      <c r="Z57"/>
      <c r="AA57" s="47">
        <v>0.97151034571999995</v>
      </c>
      <c r="AB57" s="23" t="e">
        <v>#VALUE!</v>
      </c>
      <c r="AC57" s="23" t="s">
        <v>161</v>
      </c>
      <c r="AD57" s="55">
        <v>44012</v>
      </c>
    </row>
    <row r="58" spans="1:30" s="5" customFormat="1" ht="15" customHeight="1" x14ac:dyDescent="0.35">
      <c r="A58" s="18"/>
      <c r="B58" s="20" t="s">
        <v>94</v>
      </c>
      <c r="C58" s="19" t="s">
        <v>304</v>
      </c>
      <c r="D58" s="19" t="s">
        <v>233</v>
      </c>
      <c r="E58" s="19" t="s">
        <v>294</v>
      </c>
      <c r="F58" s="19" t="s">
        <v>226</v>
      </c>
      <c r="G58" s="19" t="s">
        <v>226</v>
      </c>
      <c r="H58" s="21">
        <v>1.3000000000000001E-2</v>
      </c>
      <c r="I58"/>
      <c r="J58" s="22">
        <v>140.99</v>
      </c>
      <c r="K58"/>
      <c r="L58" s="23">
        <v>-1.9472842340000001E-2</v>
      </c>
      <c r="M58" s="23">
        <v>6.6519973969000001E-2</v>
      </c>
      <c r="N58" s="23">
        <v>0.12750992842</v>
      </c>
      <c r="O58" s="23">
        <v>0.26348094151000001</v>
      </c>
      <c r="P58" s="51"/>
      <c r="Q58" s="21">
        <v>4.9134948096999998E-3</v>
      </c>
      <c r="R58" s="21">
        <v>6.7652743927999998E-2</v>
      </c>
      <c r="S58" s="51"/>
      <c r="T58" s="54">
        <v>741.41019641000003</v>
      </c>
      <c r="U58" s="56" t="s">
        <v>403</v>
      </c>
      <c r="V58"/>
      <c r="W58" s="54">
        <v>151356.99470000001</v>
      </c>
      <c r="X58" s="54">
        <v>141593.33199999999</v>
      </c>
      <c r="Y58" s="46">
        <v>1.0689556673473861</v>
      </c>
      <c r="Z58"/>
      <c r="AA58" s="47">
        <v>0.71</v>
      </c>
      <c r="AB58" s="23">
        <v>6.0429817717568612E-2</v>
      </c>
      <c r="AC58" s="23" t="s">
        <v>160</v>
      </c>
      <c r="AD58" s="55">
        <v>44012</v>
      </c>
    </row>
    <row r="59" spans="1:30" s="5" customFormat="1" ht="15" customHeight="1" x14ac:dyDescent="0.35">
      <c r="A59" s="18"/>
      <c r="B59" s="20" t="s">
        <v>95</v>
      </c>
      <c r="C59" s="19" t="s">
        <v>305</v>
      </c>
      <c r="D59" s="19" t="s">
        <v>233</v>
      </c>
      <c r="E59" s="19" t="s">
        <v>306</v>
      </c>
      <c r="F59" s="19" t="s">
        <v>216</v>
      </c>
      <c r="G59" s="19" t="s">
        <v>220</v>
      </c>
      <c r="H59" s="21">
        <v>3.0000000000000001E-3</v>
      </c>
      <c r="I59"/>
      <c r="J59" s="22">
        <v>116.61</v>
      </c>
      <c r="K59"/>
      <c r="L59" s="23">
        <v>2.0535487358000003E-2</v>
      </c>
      <c r="M59" s="23">
        <v>0.10163653997000001</v>
      </c>
      <c r="N59" s="23">
        <v>-9.3222762934000003E-2</v>
      </c>
      <c r="O59" s="23">
        <v>2.2684886945999998E-2</v>
      </c>
      <c r="P59" s="51"/>
      <c r="Q59" s="21">
        <v>4.8357964460000007E-3</v>
      </c>
      <c r="R59" s="21">
        <v>5.3821948363999998E-2</v>
      </c>
      <c r="S59" s="51"/>
      <c r="T59" s="54">
        <v>356.63905858999999</v>
      </c>
      <c r="U59" s="56" t="s">
        <v>403</v>
      </c>
      <c r="V59"/>
      <c r="W59" s="54">
        <v>405104.30609999999</v>
      </c>
      <c r="X59" s="54">
        <v>367848.96909999999</v>
      </c>
      <c r="Y59" s="46">
        <v>1.1012788946810181</v>
      </c>
      <c r="Z59"/>
      <c r="AA59" s="47">
        <v>0.555149432</v>
      </c>
      <c r="AB59" s="23">
        <v>5.7128832724466172E-2</v>
      </c>
      <c r="AC59" s="23" t="s">
        <v>165</v>
      </c>
      <c r="AD59" s="55">
        <v>44029</v>
      </c>
    </row>
    <row r="60" spans="1:30" s="5" customFormat="1" ht="15" customHeight="1" x14ac:dyDescent="0.35">
      <c r="A60" s="18"/>
      <c r="B60" s="20" t="s">
        <v>96</v>
      </c>
      <c r="C60" s="19" t="s">
        <v>307</v>
      </c>
      <c r="D60" s="19" t="s">
        <v>233</v>
      </c>
      <c r="E60" s="19" t="s">
        <v>306</v>
      </c>
      <c r="F60" s="19" t="s">
        <v>216</v>
      </c>
      <c r="G60" s="19" t="s">
        <v>220</v>
      </c>
      <c r="H60" s="21">
        <v>3.0000000000000001E-3</v>
      </c>
      <c r="I60"/>
      <c r="J60" s="22">
        <v>206.07</v>
      </c>
      <c r="K60"/>
      <c r="L60" s="23">
        <v>-2.2068120191999999E-2</v>
      </c>
      <c r="M60" s="23">
        <v>-3.5276092055999998E-2</v>
      </c>
      <c r="N60" s="23">
        <v>-0.27245295853999996</v>
      </c>
      <c r="O60" s="23">
        <v>-0.22347646788999997</v>
      </c>
      <c r="P60" s="51"/>
      <c r="Q60" s="21">
        <v>6.0541687546999999E-3</v>
      </c>
      <c r="R60" s="21">
        <v>5.9062246618999996E-2</v>
      </c>
      <c r="S60" s="51"/>
      <c r="T60" s="54">
        <v>154.00871624999999</v>
      </c>
      <c r="U60" s="56" t="s">
        <v>403</v>
      </c>
      <c r="V60"/>
      <c r="W60" s="54">
        <v>132331.55976</v>
      </c>
      <c r="X60" s="54">
        <v>131693.22571</v>
      </c>
      <c r="Y60" s="46">
        <v>1.0048471289738599</v>
      </c>
      <c r="Z60"/>
      <c r="AA60" s="47">
        <v>1.283483776</v>
      </c>
      <c r="AB60" s="23">
        <v>7.4740647896345908E-2</v>
      </c>
      <c r="AC60" s="23" t="s">
        <v>160</v>
      </c>
      <c r="AD60" s="55">
        <v>44019</v>
      </c>
    </row>
    <row r="61" spans="1:30" s="5" customFormat="1" ht="15" customHeight="1" x14ac:dyDescent="0.35">
      <c r="A61" s="18"/>
      <c r="B61" s="20" t="s">
        <v>97</v>
      </c>
      <c r="C61" s="19" t="s">
        <v>308</v>
      </c>
      <c r="D61" s="19" t="s">
        <v>200</v>
      </c>
      <c r="E61" s="19" t="s">
        <v>230</v>
      </c>
      <c r="F61" s="19" t="s">
        <v>245</v>
      </c>
      <c r="G61" s="19" t="s">
        <v>246</v>
      </c>
      <c r="H61" s="21">
        <v>4.0000000000000001E-3</v>
      </c>
      <c r="I61"/>
      <c r="J61" s="22">
        <v>82.7</v>
      </c>
      <c r="K61"/>
      <c r="L61" s="23">
        <v>-3.6144578316E-3</v>
      </c>
      <c r="M61" s="23">
        <v>2.6660928510000001E-2</v>
      </c>
      <c r="N61" s="23">
        <v>-0.29628515516999998</v>
      </c>
      <c r="O61" s="23">
        <v>-0.14193815752</v>
      </c>
      <c r="P61" s="51"/>
      <c r="Q61" s="21">
        <v>5.9880239520999998E-3</v>
      </c>
      <c r="R61" s="21">
        <v>7.6186046512000005E-2</v>
      </c>
      <c r="S61" s="51"/>
      <c r="T61" s="54">
        <v>633.21624219</v>
      </c>
      <c r="U61" s="56">
        <v>6.8999999999999999E-3</v>
      </c>
      <c r="V61"/>
      <c r="W61" s="54">
        <v>261738.057</v>
      </c>
      <c r="X61" s="54">
        <v>283955.86002000002</v>
      </c>
      <c r="Y61" s="46">
        <v>0.92175613837152315</v>
      </c>
      <c r="Z61"/>
      <c r="AA61" s="47">
        <v>0.5</v>
      </c>
      <c r="AB61" s="23">
        <v>7.2551390568319218E-2</v>
      </c>
      <c r="AC61" s="23" t="s">
        <v>160</v>
      </c>
      <c r="AD61" s="55">
        <v>44012</v>
      </c>
    </row>
    <row r="62" spans="1:30" s="5" customFormat="1" ht="15" customHeight="1" x14ac:dyDescent="0.35">
      <c r="A62" s="18"/>
      <c r="B62" s="20" t="s">
        <v>150</v>
      </c>
      <c r="C62" s="19" t="s">
        <v>309</v>
      </c>
      <c r="D62" s="19" t="s">
        <v>200</v>
      </c>
      <c r="E62" s="19" t="s">
        <v>230</v>
      </c>
      <c r="F62" s="19" t="s">
        <v>216</v>
      </c>
      <c r="G62" s="19" t="s">
        <v>220</v>
      </c>
      <c r="H62" s="21">
        <v>1.2500000000000001E-2</v>
      </c>
      <c r="I62"/>
      <c r="J62" s="22">
        <v>87.25</v>
      </c>
      <c r="K62"/>
      <c r="L62" s="23">
        <v>-2.8749846359000002E-2</v>
      </c>
      <c r="M62" s="23">
        <v>4.096585011E-2</v>
      </c>
      <c r="N62" s="23">
        <v>-8.6701762920000008E-2</v>
      </c>
      <c r="O62" s="23">
        <v>1.5951619900000002E-2</v>
      </c>
      <c r="P62" s="51"/>
      <c r="Q62" s="21">
        <v>4.9844926893999998E-3</v>
      </c>
      <c r="R62" s="21">
        <v>5.9505736826000001E-2</v>
      </c>
      <c r="S62" s="51"/>
      <c r="T62" s="54">
        <v>4366.5169500000002</v>
      </c>
      <c r="U62" s="56">
        <v>2.3060000000000001E-2</v>
      </c>
      <c r="V62"/>
      <c r="W62" s="54">
        <v>1794119.3943</v>
      </c>
      <c r="X62" s="54">
        <v>1729576.1616</v>
      </c>
      <c r="Y62" s="46">
        <v>1.0373173694995266</v>
      </c>
      <c r="Z62"/>
      <c r="AA62" s="47">
        <v>0.45</v>
      </c>
      <c r="AB62" s="23">
        <v>6.1891117478510033E-2</v>
      </c>
      <c r="AC62" s="23" t="s">
        <v>160</v>
      </c>
      <c r="AD62" s="55">
        <v>44019</v>
      </c>
    </row>
    <row r="63" spans="1:30" s="5" customFormat="1" ht="15" customHeight="1" x14ac:dyDescent="0.35">
      <c r="A63" s="18"/>
      <c r="B63" s="20" t="s">
        <v>98</v>
      </c>
      <c r="C63" s="19" t="s">
        <v>310</v>
      </c>
      <c r="D63" s="19" t="s">
        <v>200</v>
      </c>
      <c r="E63" s="19" t="s">
        <v>311</v>
      </c>
      <c r="F63" s="19" t="s">
        <v>231</v>
      </c>
      <c r="G63" s="19" t="s">
        <v>228</v>
      </c>
      <c r="H63" s="21">
        <v>6.0000000000000001E-3</v>
      </c>
      <c r="I63"/>
      <c r="J63" s="22">
        <v>90.01</v>
      </c>
      <c r="K63"/>
      <c r="L63" s="23">
        <v>-3.3682092505000004E-2</v>
      </c>
      <c r="M63" s="23">
        <v>-1.2714526817000001E-2</v>
      </c>
      <c r="N63" s="23">
        <v>5.4853115633000001E-2</v>
      </c>
      <c r="O63" s="23">
        <v>4.9331465158999999E-2</v>
      </c>
      <c r="P63" s="51"/>
      <c r="Q63" s="21">
        <v>3.4572900458000001E-3</v>
      </c>
      <c r="R63" s="21">
        <v>3.8351568613999999E-2</v>
      </c>
      <c r="S63" s="51"/>
      <c r="T63" s="54">
        <v>101.64053828</v>
      </c>
      <c r="U63" s="56" t="s">
        <v>403</v>
      </c>
      <c r="V63"/>
      <c r="W63" s="54">
        <v>112887.30164000001</v>
      </c>
      <c r="X63" s="54">
        <v>125714.40300999999</v>
      </c>
      <c r="Y63" s="46">
        <v>0.89796633430316131</v>
      </c>
      <c r="Z63"/>
      <c r="AA63" s="47">
        <v>0.32315290058000001</v>
      </c>
      <c r="AB63" s="23">
        <v>4.3082266492167537E-2</v>
      </c>
      <c r="AC63" s="23" t="s">
        <v>163</v>
      </c>
      <c r="AD63" s="55">
        <v>43955</v>
      </c>
    </row>
    <row r="64" spans="1:30" s="5" customFormat="1" ht="15" customHeight="1" x14ac:dyDescent="0.35">
      <c r="A64" s="18"/>
      <c r="B64" s="20" t="s">
        <v>99</v>
      </c>
      <c r="C64" s="19" t="s">
        <v>312</v>
      </c>
      <c r="D64" s="19" t="s">
        <v>233</v>
      </c>
      <c r="E64" s="19" t="s">
        <v>311</v>
      </c>
      <c r="F64" s="19" t="s">
        <v>216</v>
      </c>
      <c r="G64" s="19" t="s">
        <v>220</v>
      </c>
      <c r="H64" s="21">
        <v>5.0000000000000001E-3</v>
      </c>
      <c r="I64"/>
      <c r="J64" s="22">
        <v>1984.98</v>
      </c>
      <c r="K64"/>
      <c r="L64" s="23">
        <v>3.2534049777000001E-2</v>
      </c>
      <c r="M64" s="23">
        <v>7.2390485040000008E-2</v>
      </c>
      <c r="N64" s="23">
        <v>-0.12590095663</v>
      </c>
      <c r="O64" s="23">
        <v>-2.9932568360000002E-2</v>
      </c>
      <c r="P64" s="51"/>
      <c r="Q64" s="21">
        <v>6.4599483204E-3</v>
      </c>
      <c r="R64" s="21">
        <v>6.2969639180000009E-2</v>
      </c>
      <c r="S64" s="51"/>
      <c r="T64" s="54">
        <v>175.03751750000001</v>
      </c>
      <c r="U64" s="56" t="s">
        <v>403</v>
      </c>
      <c r="V64"/>
      <c r="W64" s="54">
        <v>117600.1401</v>
      </c>
      <c r="X64" s="54">
        <v>132361.00984000001</v>
      </c>
      <c r="Y64" s="46">
        <v>0.88848022723728703</v>
      </c>
      <c r="Z64"/>
      <c r="AA64" s="47">
        <v>12.5</v>
      </c>
      <c r="AB64" s="23">
        <v>7.5567512015234414E-2</v>
      </c>
      <c r="AC64" s="23" t="s">
        <v>160</v>
      </c>
      <c r="AD64" s="55">
        <v>44019</v>
      </c>
    </row>
    <row r="65" spans="1:30" s="5" customFormat="1" ht="15" customHeight="1" x14ac:dyDescent="0.35">
      <c r="A65" s="18"/>
      <c r="B65" s="20" t="s">
        <v>100</v>
      </c>
      <c r="C65" s="19" t="s">
        <v>313</v>
      </c>
      <c r="D65" s="19" t="s">
        <v>233</v>
      </c>
      <c r="E65" s="19" t="s">
        <v>314</v>
      </c>
      <c r="F65" s="19" t="s">
        <v>216</v>
      </c>
      <c r="G65" s="19" t="s">
        <v>220</v>
      </c>
      <c r="H65" s="21">
        <v>0.02</v>
      </c>
      <c r="I65"/>
      <c r="J65" s="22">
        <v>288.5</v>
      </c>
      <c r="K65"/>
      <c r="L65" s="23">
        <v>5.2116999902999998E-2</v>
      </c>
      <c r="M65" s="23">
        <v>6.9720034924000002E-2</v>
      </c>
      <c r="N65" s="23">
        <v>0.24869792216</v>
      </c>
      <c r="O65" s="23">
        <v>0.34538174523000004</v>
      </c>
      <c r="P65" s="51"/>
      <c r="Q65" s="21">
        <v>6.5609480544999996E-3</v>
      </c>
      <c r="R65" s="21">
        <v>0.10519697473</v>
      </c>
      <c r="S65" s="51"/>
      <c r="T65" s="54">
        <v>373.2492464</v>
      </c>
      <c r="U65" s="56" t="s">
        <v>403</v>
      </c>
      <c r="V65"/>
      <c r="W65" s="54">
        <v>330274.8</v>
      </c>
      <c r="X65" s="54">
        <v>218371.24562999999</v>
      </c>
      <c r="Y65" s="46">
        <v>1.5124463802327033</v>
      </c>
      <c r="Z65"/>
      <c r="AA65" s="47">
        <v>1.810952882</v>
      </c>
      <c r="AB65" s="23">
        <v>7.5325596478336213E-2</v>
      </c>
      <c r="AC65" s="23" t="s">
        <v>162</v>
      </c>
      <c r="AD65" s="55">
        <v>44012</v>
      </c>
    </row>
    <row r="66" spans="1:30" s="5" customFormat="1" ht="15" customHeight="1" x14ac:dyDescent="0.35">
      <c r="A66" s="18"/>
      <c r="B66" s="20" t="s">
        <v>101</v>
      </c>
      <c r="C66" s="19" t="s">
        <v>315</v>
      </c>
      <c r="D66" s="19" t="s">
        <v>233</v>
      </c>
      <c r="E66" s="19" t="s">
        <v>314</v>
      </c>
      <c r="F66" s="19" t="s">
        <v>216</v>
      </c>
      <c r="G66" s="19" t="s">
        <v>220</v>
      </c>
      <c r="H66" s="21">
        <v>0.02</v>
      </c>
      <c r="I66"/>
      <c r="J66" s="22">
        <v>406.3</v>
      </c>
      <c r="K66"/>
      <c r="L66" s="23">
        <v>-8.3778112225000007E-2</v>
      </c>
      <c r="M66" s="23">
        <v>-3.1584963398000002E-2</v>
      </c>
      <c r="N66" s="23">
        <v>-7.0329365039000002E-2</v>
      </c>
      <c r="O66" s="23">
        <v>7.4353070677000005E-2</v>
      </c>
      <c r="P66" s="51"/>
      <c r="Q66" s="21">
        <v>5.8232096412000004E-3</v>
      </c>
      <c r="R66" s="21">
        <v>7.7021031650999994E-2</v>
      </c>
      <c r="S66" s="51"/>
      <c r="T66" s="54">
        <v>59.431145782000002</v>
      </c>
      <c r="U66" s="56" t="s">
        <v>403</v>
      </c>
      <c r="V66"/>
      <c r="W66" s="54">
        <v>81260</v>
      </c>
      <c r="X66" s="54">
        <v>58378.202340000003</v>
      </c>
      <c r="Y66" s="46">
        <v>1.391957901114089</v>
      </c>
      <c r="Z66"/>
      <c r="AA66" s="47">
        <v>2.5971514999999998</v>
      </c>
      <c r="AB66" s="23">
        <v>7.6706418902288936E-2</v>
      </c>
      <c r="AC66" s="23" t="s">
        <v>170</v>
      </c>
      <c r="AD66" s="55">
        <v>44025</v>
      </c>
    </row>
    <row r="67" spans="1:30" s="5" customFormat="1" ht="15" customHeight="1" x14ac:dyDescent="0.35">
      <c r="A67" s="18"/>
      <c r="B67" s="20" t="s">
        <v>102</v>
      </c>
      <c r="C67" s="19" t="s">
        <v>316</v>
      </c>
      <c r="D67" s="19" t="s">
        <v>200</v>
      </c>
      <c r="E67" s="19" t="s">
        <v>258</v>
      </c>
      <c r="F67" s="19" t="s">
        <v>223</v>
      </c>
      <c r="G67" s="19" t="s">
        <v>224</v>
      </c>
      <c r="H67" s="21">
        <v>1.0800000000000001E-2</v>
      </c>
      <c r="I67"/>
      <c r="J67" s="22">
        <v>91.95</v>
      </c>
      <c r="K67"/>
      <c r="L67" s="23">
        <v>2.1666666665999999E-2</v>
      </c>
      <c r="M67" s="23">
        <v>5.4561381393999998E-2</v>
      </c>
      <c r="N67" s="23">
        <v>-9.6840686157999997E-2</v>
      </c>
      <c r="O67" s="23">
        <v>-6.5763900599999994E-2</v>
      </c>
      <c r="P67" s="51"/>
      <c r="Q67" s="21">
        <v>2.7700831024999998E-3</v>
      </c>
      <c r="R67" s="21">
        <v>4.4582283387999994E-2</v>
      </c>
      <c r="S67" s="51"/>
      <c r="T67" s="54">
        <v>3719.7860292</v>
      </c>
      <c r="U67" s="56">
        <v>4.5449999999999997E-2</v>
      </c>
      <c r="V67"/>
      <c r="W67" s="54">
        <v>3594977.1496000001</v>
      </c>
      <c r="X67" s="54">
        <v>3821147.4232000001</v>
      </c>
      <c r="Y67" s="46">
        <v>0.94081090087579122</v>
      </c>
      <c r="Z67"/>
      <c r="AA67" s="47">
        <v>0.25</v>
      </c>
      <c r="AB67" s="23">
        <v>3.2626427406199018E-2</v>
      </c>
      <c r="AC67" s="23" t="s">
        <v>166</v>
      </c>
      <c r="AD67" s="55">
        <v>44012</v>
      </c>
    </row>
    <row r="68" spans="1:30" s="5" customFormat="1" ht="15" customHeight="1" x14ac:dyDescent="0.35">
      <c r="A68" s="18"/>
      <c r="B68" s="20" t="s">
        <v>103</v>
      </c>
      <c r="C68" s="19" t="s">
        <v>317</v>
      </c>
      <c r="D68" s="19" t="s">
        <v>200</v>
      </c>
      <c r="E68" s="19" t="s">
        <v>222</v>
      </c>
      <c r="F68" s="19" t="s">
        <v>318</v>
      </c>
      <c r="G68" s="19" t="s">
        <v>319</v>
      </c>
      <c r="H68" s="21">
        <v>0.01</v>
      </c>
      <c r="I68"/>
      <c r="J68" s="22">
        <v>97.49</v>
      </c>
      <c r="K68"/>
      <c r="L68" s="23">
        <v>-1.6047638271999998E-2</v>
      </c>
      <c r="M68" s="23">
        <v>-4.6426354293000001E-3</v>
      </c>
      <c r="N68" s="23">
        <v>-0.1701466787</v>
      </c>
      <c r="O68" s="23">
        <v>-2.9526382936000004E-2</v>
      </c>
      <c r="P68" s="51"/>
      <c r="Q68" s="21">
        <v>5.3207509285999998E-3</v>
      </c>
      <c r="R68" s="21">
        <v>5.2054794520999995E-2</v>
      </c>
      <c r="S68" s="51"/>
      <c r="T68" s="54">
        <v>3070.2535520000001</v>
      </c>
      <c r="U68" s="56">
        <v>2.563E-2</v>
      </c>
      <c r="V68"/>
      <c r="W68" s="54">
        <v>2024606.8067000001</v>
      </c>
      <c r="X68" s="54">
        <v>2335096.9001000002</v>
      </c>
      <c r="Y68" s="46">
        <v>0.86703331523985006</v>
      </c>
      <c r="Z68"/>
      <c r="AA68" s="47">
        <v>0.53</v>
      </c>
      <c r="AB68" s="23">
        <v>6.5237460252333582E-2</v>
      </c>
      <c r="AC68" s="23" t="s">
        <v>167</v>
      </c>
      <c r="AD68" s="55">
        <v>44012</v>
      </c>
    </row>
    <row r="69" spans="1:30" s="5" customFormat="1" ht="15" customHeight="1" x14ac:dyDescent="0.35">
      <c r="A69" s="18"/>
      <c r="B69" s="20" t="s">
        <v>104</v>
      </c>
      <c r="C69" s="19" t="s">
        <v>320</v>
      </c>
      <c r="D69" s="19" t="s">
        <v>200</v>
      </c>
      <c r="E69" s="19" t="s">
        <v>258</v>
      </c>
      <c r="F69" s="19" t="s">
        <v>216</v>
      </c>
      <c r="G69" s="19" t="s">
        <v>214</v>
      </c>
      <c r="H69" s="21">
        <v>9.0000000000000011E-3</v>
      </c>
      <c r="I69"/>
      <c r="J69" s="22">
        <v>10.41</v>
      </c>
      <c r="K69"/>
      <c r="L69" s="23">
        <v>-3.9667896680000002E-2</v>
      </c>
      <c r="M69" s="23">
        <v>-1.6652078572E-2</v>
      </c>
      <c r="N69" s="23">
        <v>-0.16181960478000001</v>
      </c>
      <c r="O69" s="23">
        <v>9.1534612857E-2</v>
      </c>
      <c r="P69" s="51"/>
      <c r="Q69" s="21">
        <v>6.4161319890000002E-3</v>
      </c>
      <c r="R69" s="21">
        <v>8.7421944691999987E-2</v>
      </c>
      <c r="S69" s="51"/>
      <c r="T69" s="54">
        <v>8532.3030663000009</v>
      </c>
      <c r="U69" s="56">
        <v>2.4300000000000002E-2</v>
      </c>
      <c r="V69"/>
      <c r="W69" s="54">
        <v>1899699.8718000001</v>
      </c>
      <c r="X69" s="54">
        <v>1835951.7035000001</v>
      </c>
      <c r="Y69" s="46">
        <v>1.0347221379399427</v>
      </c>
      <c r="Z69"/>
      <c r="AA69" s="47">
        <v>7.0000000000000007E-2</v>
      </c>
      <c r="AB69" s="23">
        <v>8.069164265129683E-2</v>
      </c>
      <c r="AC69" s="23" t="s">
        <v>160</v>
      </c>
      <c r="AD69" s="55">
        <v>44012</v>
      </c>
    </row>
    <row r="70" spans="1:30" s="5" customFormat="1" ht="15" customHeight="1" x14ac:dyDescent="0.35">
      <c r="A70" s="18"/>
      <c r="B70" s="20" t="s">
        <v>105</v>
      </c>
      <c r="C70" s="19" t="s">
        <v>321</v>
      </c>
      <c r="D70" s="19" t="s">
        <v>200</v>
      </c>
      <c r="E70" s="19" t="s">
        <v>258</v>
      </c>
      <c r="F70" s="19" t="s">
        <v>216</v>
      </c>
      <c r="G70" s="19" t="s">
        <v>220</v>
      </c>
      <c r="H70" s="21">
        <v>4.5000000000000005E-3</v>
      </c>
      <c r="I70"/>
      <c r="J70" s="22">
        <v>93.96</v>
      </c>
      <c r="K70"/>
      <c r="L70" s="23">
        <v>-6.5017882311999994E-2</v>
      </c>
      <c r="M70" s="23">
        <v>-7.3194880490000003E-2</v>
      </c>
      <c r="N70" s="23">
        <v>-0.10162491925</v>
      </c>
      <c r="O70" s="23">
        <v>-7.9322498847000003E-2</v>
      </c>
      <c r="P70" s="51"/>
      <c r="Q70" s="21">
        <v>4.4576523030999994E-3</v>
      </c>
      <c r="R70" s="21">
        <v>7.604630454099999E-2</v>
      </c>
      <c r="S70" s="51"/>
      <c r="T70" s="54">
        <v>276.47022922000002</v>
      </c>
      <c r="U70" s="56">
        <v>4.0500000000000006E-3</v>
      </c>
      <c r="V70"/>
      <c r="W70" s="54">
        <v>321525.9522</v>
      </c>
      <c r="X70" s="54">
        <v>338104.38906000002</v>
      </c>
      <c r="Y70" s="46">
        <v>0.95096651390391151</v>
      </c>
      <c r="Z70"/>
      <c r="AA70" s="47">
        <v>0.45</v>
      </c>
      <c r="AB70" s="23">
        <v>5.7471264367816098E-2</v>
      </c>
      <c r="AC70" s="23" t="s">
        <v>160</v>
      </c>
      <c r="AD70" s="55">
        <v>44019</v>
      </c>
    </row>
    <row r="71" spans="1:30" s="5" customFormat="1" ht="15" customHeight="1" x14ac:dyDescent="0.35">
      <c r="A71" s="18"/>
      <c r="B71" s="20" t="s">
        <v>106</v>
      </c>
      <c r="C71" s="19" t="s">
        <v>322</v>
      </c>
      <c r="D71" s="19" t="s">
        <v>200</v>
      </c>
      <c r="E71" s="19" t="s">
        <v>258</v>
      </c>
      <c r="F71" s="19" t="s">
        <v>282</v>
      </c>
      <c r="G71" s="19" t="s">
        <v>323</v>
      </c>
      <c r="H71" s="21">
        <v>8.0000000000000002E-3</v>
      </c>
      <c r="I71"/>
      <c r="J71" s="22">
        <v>99.94</v>
      </c>
      <c r="K71"/>
      <c r="L71" s="23">
        <v>9.6989290759999999E-3</v>
      </c>
      <c r="M71" s="23">
        <v>1.6727502370000001E-2</v>
      </c>
      <c r="N71" s="23">
        <v>3.4678224409000001E-2</v>
      </c>
      <c r="O71" s="23">
        <v>6.2966461313000002E-2</v>
      </c>
      <c r="P71" s="51"/>
      <c r="Q71" s="21">
        <v>8.2164328657000005E-3</v>
      </c>
      <c r="R71" s="21">
        <v>8.4853673133999996E-2</v>
      </c>
      <c r="S71" s="51"/>
      <c r="T71" s="54">
        <v>267.98045280999997</v>
      </c>
      <c r="U71" s="56" t="s">
        <v>403</v>
      </c>
      <c r="V71"/>
      <c r="W71" s="54">
        <v>197166.1293</v>
      </c>
      <c r="X71" s="54">
        <v>199109.88297000001</v>
      </c>
      <c r="Y71" s="46">
        <v>0.99023778407678098</v>
      </c>
      <c r="Z71"/>
      <c r="AA71" s="47">
        <v>0.82</v>
      </c>
      <c r="AB71" s="23">
        <v>9.8459075445267163E-2</v>
      </c>
      <c r="AC71" s="23" t="s">
        <v>162</v>
      </c>
      <c r="AD71" s="55">
        <v>44012</v>
      </c>
    </row>
    <row r="72" spans="1:30" s="5" customFormat="1" ht="15" customHeight="1" x14ac:dyDescent="0.35">
      <c r="A72" s="18"/>
      <c r="B72" s="20" t="s">
        <v>107</v>
      </c>
      <c r="C72" s="19" t="s">
        <v>324</v>
      </c>
      <c r="D72" s="19" t="s">
        <v>200</v>
      </c>
      <c r="E72" s="19" t="s">
        <v>258</v>
      </c>
      <c r="F72" s="19" t="s">
        <v>325</v>
      </c>
      <c r="G72" s="19" t="s">
        <v>325</v>
      </c>
      <c r="H72" s="21">
        <v>0.01</v>
      </c>
      <c r="I72"/>
      <c r="J72" s="22">
        <v>104.38</v>
      </c>
      <c r="K72"/>
      <c r="L72" s="23">
        <v>7.1401003479000004E-3</v>
      </c>
      <c r="M72" s="23">
        <v>-5.1970085150000005E-2</v>
      </c>
      <c r="N72" s="23">
        <v>-0.18294754924000001</v>
      </c>
      <c r="O72" s="23">
        <v>-6.2787482599000008E-2</v>
      </c>
      <c r="P72" s="51"/>
      <c r="Q72" s="21">
        <v>5.8513189447999998E-3</v>
      </c>
      <c r="R72" s="21">
        <v>6.8174603175000001E-2</v>
      </c>
      <c r="S72" s="51"/>
      <c r="T72" s="54">
        <v>3727.5387286</v>
      </c>
      <c r="U72" s="56">
        <v>1.32E-2</v>
      </c>
      <c r="V72"/>
      <c r="W72" s="54">
        <v>1043800</v>
      </c>
      <c r="X72" s="54">
        <v>1020479.9324</v>
      </c>
      <c r="Y72" s="46">
        <v>1.0228520589769512</v>
      </c>
      <c r="Z72"/>
      <c r="AA72" s="47">
        <v>0.61</v>
      </c>
      <c r="AB72" s="23">
        <v>7.0128377083732527E-2</v>
      </c>
      <c r="AC72" s="23" t="s">
        <v>161</v>
      </c>
      <c r="AD72" s="55">
        <v>44012</v>
      </c>
    </row>
    <row r="73" spans="1:30" s="5" customFormat="1" ht="15" customHeight="1" x14ac:dyDescent="0.35">
      <c r="A73" s="18"/>
      <c r="B73" s="20" t="s">
        <v>108</v>
      </c>
      <c r="C73" s="19" t="s">
        <v>326</v>
      </c>
      <c r="D73" s="19" t="s">
        <v>200</v>
      </c>
      <c r="E73" s="19" t="s">
        <v>258</v>
      </c>
      <c r="F73" s="19" t="s">
        <v>226</v>
      </c>
      <c r="G73" s="19" t="s">
        <v>226</v>
      </c>
      <c r="H73" s="21">
        <v>8.0000000000000002E-3</v>
      </c>
      <c r="I73"/>
      <c r="J73" s="22">
        <v>100.8</v>
      </c>
      <c r="K73"/>
      <c r="L73" s="23">
        <v>-1.8596047121999998E-2</v>
      </c>
      <c r="M73" s="23">
        <v>2.2202486602999998E-2</v>
      </c>
      <c r="N73" s="23">
        <v>-0.18974235674999998</v>
      </c>
      <c r="O73" s="23">
        <v>-0.10542151936999999</v>
      </c>
      <c r="P73" s="51"/>
      <c r="Q73" s="21">
        <v>4.6516135283999997E-3</v>
      </c>
      <c r="R73" s="21">
        <v>5.5222672064999999E-2</v>
      </c>
      <c r="S73" s="51"/>
      <c r="T73" s="54">
        <v>2288.6375797999999</v>
      </c>
      <c r="U73" s="56">
        <v>1.5740000000000001E-2</v>
      </c>
      <c r="V73"/>
      <c r="W73" s="54">
        <v>1247142.96</v>
      </c>
      <c r="X73" s="54">
        <v>1297647.9882</v>
      </c>
      <c r="Y73" s="46">
        <v>0.96107956190025245</v>
      </c>
      <c r="Z73"/>
      <c r="AA73" s="47">
        <v>0.48</v>
      </c>
      <c r="AB73" s="23">
        <v>5.7142857142857141E-2</v>
      </c>
      <c r="AC73" s="23" t="s">
        <v>160</v>
      </c>
      <c r="AD73" s="55">
        <v>44012</v>
      </c>
    </row>
    <row r="74" spans="1:30" s="5" customFormat="1" ht="15" customHeight="1" x14ac:dyDescent="0.35">
      <c r="A74" s="18"/>
      <c r="B74" s="20" t="s">
        <v>109</v>
      </c>
      <c r="C74" s="19" t="s">
        <v>327</v>
      </c>
      <c r="D74" s="19" t="s">
        <v>200</v>
      </c>
      <c r="E74" s="19" t="s">
        <v>258</v>
      </c>
      <c r="F74" s="19" t="s">
        <v>228</v>
      </c>
      <c r="G74" s="19" t="s">
        <v>228</v>
      </c>
      <c r="H74" s="21">
        <v>7.4999999999999997E-3</v>
      </c>
      <c r="I74"/>
      <c r="J74" s="22">
        <v>23.39</v>
      </c>
      <c r="K74"/>
      <c r="L74" s="23">
        <v>8.9119234332000002E-2</v>
      </c>
      <c r="M74" s="23">
        <v>0.12698524153999999</v>
      </c>
      <c r="N74" s="23">
        <v>-0.23739820119000002</v>
      </c>
      <c r="O74" s="23">
        <v>-0.2028771338</v>
      </c>
      <c r="P74" s="51"/>
      <c r="Q74" s="21">
        <v>5.7375388889E-3</v>
      </c>
      <c r="R74" s="21">
        <v>3.8839645679000001E-2</v>
      </c>
      <c r="S74" s="51"/>
      <c r="T74" s="54">
        <v>9.5981309375000006</v>
      </c>
      <c r="U74" s="56" t="s">
        <v>403</v>
      </c>
      <c r="V74"/>
      <c r="W74" s="54">
        <v>12065.12336</v>
      </c>
      <c r="X74" s="54">
        <v>15612.607330000001</v>
      </c>
      <c r="Y74" s="46">
        <v>0.7727808113649649</v>
      </c>
      <c r="Z74"/>
      <c r="AA74" s="47">
        <v>0.12393084</v>
      </c>
      <c r="AB74" s="23">
        <v>6.3581448482257372E-2</v>
      </c>
      <c r="AC74" s="23" t="s">
        <v>171</v>
      </c>
      <c r="AD74" s="55">
        <v>44012</v>
      </c>
    </row>
    <row r="75" spans="1:30" s="5" customFormat="1" ht="15" customHeight="1" x14ac:dyDescent="0.35">
      <c r="A75" s="18"/>
      <c r="B75" s="20" t="s">
        <v>387</v>
      </c>
      <c r="C75" s="19" t="s">
        <v>328</v>
      </c>
      <c r="D75" s="19" t="s">
        <v>200</v>
      </c>
      <c r="E75" s="19" t="s">
        <v>258</v>
      </c>
      <c r="F75" s="19" t="s">
        <v>329</v>
      </c>
      <c r="G75" s="19" t="s">
        <v>330</v>
      </c>
      <c r="H75" s="21">
        <v>6.3E-3</v>
      </c>
      <c r="I75"/>
      <c r="J75" s="22">
        <v>95.99</v>
      </c>
      <c r="K75"/>
      <c r="L75" s="23">
        <v>-1.1682606117999999E-3</v>
      </c>
      <c r="M75" s="23">
        <v>1.3205073570000002E-2</v>
      </c>
      <c r="N75" s="23">
        <v>-7.2999757533999995E-2</v>
      </c>
      <c r="O75" s="23">
        <v>1.2658709561999999E-2</v>
      </c>
      <c r="P75" s="51"/>
      <c r="Q75" s="21">
        <v>7.4380165288999997E-3</v>
      </c>
      <c r="R75" s="21">
        <v>7.5161260165999999E-2</v>
      </c>
      <c r="S75" s="51"/>
      <c r="T75" s="54">
        <v>2952.3263206000001</v>
      </c>
      <c r="U75" s="56">
        <v>1.039E-2</v>
      </c>
      <c r="V75"/>
      <c r="W75" s="54">
        <v>810357.85092999996</v>
      </c>
      <c r="X75" s="54">
        <v>789101.44805999997</v>
      </c>
      <c r="Y75" s="46">
        <v>1.0269374779659304</v>
      </c>
      <c r="Z75"/>
      <c r="AA75" s="47">
        <v>0.72</v>
      </c>
      <c r="AB75" s="23">
        <v>9.0009375976664252E-2</v>
      </c>
      <c r="AC75" s="23" t="s">
        <v>160</v>
      </c>
      <c r="AD75" s="55">
        <v>44026</v>
      </c>
    </row>
    <row r="76" spans="1:30" s="5" customFormat="1" ht="15" customHeight="1" x14ac:dyDescent="0.35">
      <c r="A76" s="18"/>
      <c r="B76" s="20" t="s">
        <v>110</v>
      </c>
      <c r="C76" s="19" t="s">
        <v>331</v>
      </c>
      <c r="D76" s="19" t="s">
        <v>200</v>
      </c>
      <c r="E76" s="19" t="s">
        <v>258</v>
      </c>
      <c r="F76" s="19" t="s">
        <v>223</v>
      </c>
      <c r="G76" s="19" t="s">
        <v>224</v>
      </c>
      <c r="H76" s="21">
        <v>0.01</v>
      </c>
      <c r="I76"/>
      <c r="J76" s="22">
        <v>109.5</v>
      </c>
      <c r="K76"/>
      <c r="L76" s="23">
        <v>-2.5505556569E-3</v>
      </c>
      <c r="M76" s="23">
        <v>1.7848566702E-2</v>
      </c>
      <c r="N76" s="23">
        <v>-1.1805821661999999E-2</v>
      </c>
      <c r="O76" s="23">
        <v>-5.2438443107999996E-3</v>
      </c>
      <c r="P76" s="51"/>
      <c r="Q76" s="21">
        <v>6.6956207020999999E-3</v>
      </c>
      <c r="R76" s="21">
        <v>6.7061812023999995E-2</v>
      </c>
      <c r="S76" s="51"/>
      <c r="T76" s="54">
        <v>4309.9219800000001</v>
      </c>
      <c r="U76" s="56">
        <v>4.5119999999999993E-2</v>
      </c>
      <c r="V76"/>
      <c r="W76" s="54">
        <v>3900153.0419999999</v>
      </c>
      <c r="X76" s="54">
        <v>3749255.9145</v>
      </c>
      <c r="Y76" s="46">
        <v>1.0402472199660779</v>
      </c>
      <c r="Z76"/>
      <c r="AA76" s="47">
        <v>0.74</v>
      </c>
      <c r="AB76" s="23">
        <v>8.1095890410958896E-2</v>
      </c>
      <c r="AC76" s="23" t="s">
        <v>166</v>
      </c>
      <c r="AD76" s="55">
        <v>44012</v>
      </c>
    </row>
    <row r="77" spans="1:30" s="5" customFormat="1" ht="15" customHeight="1" x14ac:dyDescent="0.35">
      <c r="A77" s="18"/>
      <c r="B77" s="20" t="s">
        <v>111</v>
      </c>
      <c r="C77" s="19" t="s">
        <v>332</v>
      </c>
      <c r="D77" s="19" t="s">
        <v>200</v>
      </c>
      <c r="E77" s="19" t="s">
        <v>258</v>
      </c>
      <c r="F77" s="19" t="s">
        <v>325</v>
      </c>
      <c r="G77" s="19" t="s">
        <v>333</v>
      </c>
      <c r="H77" s="21">
        <v>0.01</v>
      </c>
      <c r="I77"/>
      <c r="J77" s="22">
        <v>107.78</v>
      </c>
      <c r="K77"/>
      <c r="L77" s="23">
        <v>5.5042447983999999E-3</v>
      </c>
      <c r="M77" s="23">
        <v>6.2026641008000004E-3</v>
      </c>
      <c r="N77" s="23">
        <v>-2.3394613591000001E-2</v>
      </c>
      <c r="O77" s="23">
        <v>4.4260461380000005E-2</v>
      </c>
      <c r="P77" s="51"/>
      <c r="Q77" s="21">
        <v>7.4080933419999996E-3</v>
      </c>
      <c r="R77" s="21">
        <v>7.9182846530999995E-2</v>
      </c>
      <c r="S77" s="51"/>
      <c r="T77" s="54">
        <v>989.21644265999998</v>
      </c>
      <c r="U77" s="56">
        <v>4.8999999999999998E-3</v>
      </c>
      <c r="V77"/>
      <c r="W77" s="54">
        <v>388008</v>
      </c>
      <c r="X77" s="54">
        <v>375029.25929999998</v>
      </c>
      <c r="Y77" s="46">
        <v>1.0346072749742916</v>
      </c>
      <c r="Z77"/>
      <c r="AA77" s="47">
        <v>0.8</v>
      </c>
      <c r="AB77" s="23">
        <v>8.9070328446836156E-2</v>
      </c>
      <c r="AC77" s="23" t="s">
        <v>161</v>
      </c>
      <c r="AD77" s="55">
        <v>44012</v>
      </c>
    </row>
    <row r="78" spans="1:30" s="5" customFormat="1" ht="15" customHeight="1" x14ac:dyDescent="0.35">
      <c r="A78" s="18"/>
      <c r="B78" s="20" t="s">
        <v>112</v>
      </c>
      <c r="C78" s="19" t="s">
        <v>334</v>
      </c>
      <c r="D78" s="19" t="s">
        <v>200</v>
      </c>
      <c r="E78" s="19" t="s">
        <v>258</v>
      </c>
      <c r="F78" s="19" t="s">
        <v>251</v>
      </c>
      <c r="G78" s="19" t="s">
        <v>335</v>
      </c>
      <c r="H78" s="21">
        <v>2E-3</v>
      </c>
      <c r="I78"/>
      <c r="J78" s="22">
        <v>42</v>
      </c>
      <c r="K78"/>
      <c r="L78" s="23">
        <v>5.1704836646999999E-2</v>
      </c>
      <c r="M78" s="23">
        <v>0.17864383037000001</v>
      </c>
      <c r="N78" s="23">
        <v>-0.11997452231</v>
      </c>
      <c r="O78" s="23">
        <v>-0.11329530003</v>
      </c>
      <c r="P78" s="51"/>
      <c r="Q78" s="21">
        <v>5.236042915E-3</v>
      </c>
      <c r="R78" s="21">
        <v>3.6757803517999996E-2</v>
      </c>
      <c r="S78" s="51"/>
      <c r="T78" s="54">
        <v>23.177374531000002</v>
      </c>
      <c r="U78" s="56" t="s">
        <v>403</v>
      </c>
      <c r="V78"/>
      <c r="W78" s="54">
        <v>40080.767999999996</v>
      </c>
      <c r="X78" s="54">
        <v>56061.652040000001</v>
      </c>
      <c r="Y78" s="46">
        <v>0.71494090062494697</v>
      </c>
      <c r="Z78"/>
      <c r="AA78" s="47">
        <v>0.2157249681</v>
      </c>
      <c r="AB78" s="23">
        <v>6.1635705171428572E-2</v>
      </c>
      <c r="AC78" s="23" t="s">
        <v>160</v>
      </c>
      <c r="AD78" s="55">
        <v>44012</v>
      </c>
    </row>
    <row r="79" spans="1:30" s="5" customFormat="1" ht="15" customHeight="1" x14ac:dyDescent="0.35">
      <c r="A79" s="18"/>
      <c r="B79" s="20" t="s">
        <v>151</v>
      </c>
      <c r="C79" s="19" t="s">
        <v>336</v>
      </c>
      <c r="D79" s="19" t="s">
        <v>200</v>
      </c>
      <c r="E79" s="19" t="s">
        <v>258</v>
      </c>
      <c r="F79" s="19" t="s">
        <v>337</v>
      </c>
      <c r="G79" s="19" t="s">
        <v>338</v>
      </c>
      <c r="H79" s="21">
        <v>1.15E-2</v>
      </c>
      <c r="I79"/>
      <c r="J79" s="22">
        <v>101.62</v>
      </c>
      <c r="K79"/>
      <c r="L79" s="23">
        <v>-6.3557250414000002E-3</v>
      </c>
      <c r="M79" s="23">
        <v>-1.0549597861E-2</v>
      </c>
      <c r="N79" s="23">
        <v>-7.6669196102000001E-2</v>
      </c>
      <c r="O79" s="23">
        <v>4.5291433132999999E-2</v>
      </c>
      <c r="P79" s="51"/>
      <c r="Q79" s="21">
        <v>4.2839061434999997E-3</v>
      </c>
      <c r="R79" s="21">
        <v>7.0661928015999992E-2</v>
      </c>
      <c r="S79" s="51"/>
      <c r="T79" s="54">
        <v>779.91146218999995</v>
      </c>
      <c r="U79" s="56">
        <v>2.9199999999999999E-3</v>
      </c>
      <c r="V79"/>
      <c r="W79" s="54">
        <v>232067.66321999999</v>
      </c>
      <c r="X79" s="54">
        <v>232844.30011000001</v>
      </c>
      <c r="Y79" s="46">
        <v>0.99666456559326067</v>
      </c>
      <c r="Z79"/>
      <c r="AA79" s="47">
        <v>0.44</v>
      </c>
      <c r="AB79" s="23">
        <v>5.1958275929935051E-2</v>
      </c>
      <c r="AC79" s="23" t="s">
        <v>160</v>
      </c>
      <c r="AD79" s="55">
        <v>44012</v>
      </c>
    </row>
    <row r="80" spans="1:30" s="5" customFormat="1" ht="15" customHeight="1" x14ac:dyDescent="0.35">
      <c r="A80" s="18"/>
      <c r="B80" s="20" t="s">
        <v>172</v>
      </c>
      <c r="C80" s="19" t="s">
        <v>339</v>
      </c>
      <c r="D80" s="19" t="s">
        <v>200</v>
      </c>
      <c r="E80" s="19" t="s">
        <v>294</v>
      </c>
      <c r="F80" s="19" t="s">
        <v>340</v>
      </c>
      <c r="G80" s="19" t="s">
        <v>214</v>
      </c>
      <c r="H80" s="21">
        <v>8.5000000000000006E-3</v>
      </c>
      <c r="I80"/>
      <c r="J80" s="22">
        <v>129</v>
      </c>
      <c r="K80"/>
      <c r="L80" s="23">
        <v>-4.0321380747E-2</v>
      </c>
      <c r="M80" s="23">
        <v>2.9555070407000002E-2</v>
      </c>
      <c r="N80" s="23">
        <v>-9.1547089117999997E-2</v>
      </c>
      <c r="O80" s="23">
        <v>0.28148589986</v>
      </c>
      <c r="P80" s="51"/>
      <c r="Q80" s="21">
        <v>4.2962962963E-3</v>
      </c>
      <c r="R80" s="21">
        <v>6.5605270381999994E-2</v>
      </c>
      <c r="S80" s="51"/>
      <c r="T80" s="54">
        <v>7588.8243189000004</v>
      </c>
      <c r="U80" s="56">
        <v>3.3780000000000004E-2</v>
      </c>
      <c r="V80"/>
      <c r="W80" s="54">
        <v>2677710.9210000001</v>
      </c>
      <c r="X80" s="54">
        <v>2274470.0469</v>
      </c>
      <c r="Y80" s="46">
        <v>1.1772900349466457</v>
      </c>
      <c r="Z80"/>
      <c r="AA80" s="47">
        <v>0.57999999999999996</v>
      </c>
      <c r="AB80" s="23">
        <v>5.3953488372093017E-2</v>
      </c>
      <c r="AC80" s="23" t="s">
        <v>173</v>
      </c>
      <c r="AD80" s="55">
        <v>44012</v>
      </c>
    </row>
    <row r="81" spans="1:30" s="5" customFormat="1" ht="15" customHeight="1" x14ac:dyDescent="0.35">
      <c r="A81" s="18"/>
      <c r="B81" s="20" t="s">
        <v>152</v>
      </c>
      <c r="C81" s="19" t="s">
        <v>341</v>
      </c>
      <c r="D81" s="19" t="s">
        <v>200</v>
      </c>
      <c r="E81" s="19" t="s">
        <v>204</v>
      </c>
      <c r="F81" s="19" t="s">
        <v>216</v>
      </c>
      <c r="G81" s="19" t="s">
        <v>214</v>
      </c>
      <c r="H81" s="21">
        <v>5.5000000000000005E-3</v>
      </c>
      <c r="I81"/>
      <c r="J81" s="22">
        <v>109</v>
      </c>
      <c r="K81"/>
      <c r="L81" s="23">
        <v>4.0751625515999999E-2</v>
      </c>
      <c r="M81" s="23">
        <v>7.7228573063999995E-2</v>
      </c>
      <c r="N81" s="23">
        <v>-0.18926991016</v>
      </c>
      <c r="O81" s="23">
        <v>-5.0672514360000004E-2</v>
      </c>
      <c r="P81" s="51"/>
      <c r="Q81" s="21">
        <v>2.4766622214E-3</v>
      </c>
      <c r="R81" s="21">
        <v>2.8602140610000003E-2</v>
      </c>
      <c r="S81" s="51"/>
      <c r="T81" s="54">
        <v>5459.2635068999998</v>
      </c>
      <c r="U81" s="56">
        <v>2.504E-2</v>
      </c>
      <c r="V81"/>
      <c r="W81" s="54">
        <v>1984637.4469999999</v>
      </c>
      <c r="X81" s="54">
        <v>2029879.8149000001</v>
      </c>
      <c r="Y81" s="46">
        <v>0.97771179969971322</v>
      </c>
      <c r="Z81"/>
      <c r="AA81" s="47">
        <v>0.26</v>
      </c>
      <c r="AB81" s="23">
        <v>2.8623853211009177E-2</v>
      </c>
      <c r="AC81" s="23" t="s">
        <v>165</v>
      </c>
      <c r="AD81" s="55">
        <v>44029</v>
      </c>
    </row>
    <row r="82" spans="1:30" s="5" customFormat="1" ht="15" customHeight="1" x14ac:dyDescent="0.35">
      <c r="A82" s="18"/>
      <c r="B82" s="20" t="s">
        <v>153</v>
      </c>
      <c r="C82" s="19" t="s">
        <v>342</v>
      </c>
      <c r="D82" s="19" t="s">
        <v>200</v>
      </c>
      <c r="E82" s="19" t="s">
        <v>204</v>
      </c>
      <c r="F82" s="19" t="s">
        <v>215</v>
      </c>
      <c r="G82" s="19" t="s">
        <v>212</v>
      </c>
      <c r="H82" s="21">
        <v>1.3500000000000002E-2</v>
      </c>
      <c r="I82"/>
      <c r="J82" s="22">
        <v>109.81</v>
      </c>
      <c r="K82"/>
      <c r="L82" s="23">
        <v>3.2891731389000003E-3</v>
      </c>
      <c r="M82" s="23">
        <v>7.3490563486999991E-2</v>
      </c>
      <c r="N82" s="23">
        <v>-0.18999666044000002</v>
      </c>
      <c r="O82" s="23">
        <v>-0.10703950988000001</v>
      </c>
      <c r="P82" s="51"/>
      <c r="Q82" s="21">
        <v>1.8239854081000002E-3</v>
      </c>
      <c r="R82" s="21">
        <v>3.6943164362999999E-2</v>
      </c>
      <c r="S82" s="51"/>
      <c r="T82" s="54">
        <v>3736.6762202</v>
      </c>
      <c r="U82" s="56">
        <v>1.984E-2</v>
      </c>
      <c r="V82"/>
      <c r="W82" s="54">
        <v>1567097.9609999999</v>
      </c>
      <c r="X82" s="54">
        <v>1656388.1129000001</v>
      </c>
      <c r="Y82" s="46">
        <v>0.94609346009874995</v>
      </c>
      <c r="Z82"/>
      <c r="AA82" s="47">
        <v>0.2</v>
      </c>
      <c r="AB82" s="23">
        <v>2.1855932975138877E-2</v>
      </c>
      <c r="AC82" s="23" t="s">
        <v>160</v>
      </c>
      <c r="AD82" s="55">
        <v>44012</v>
      </c>
    </row>
    <row r="83" spans="1:30" s="5" customFormat="1" ht="15" customHeight="1" x14ac:dyDescent="0.35">
      <c r="A83" s="18"/>
      <c r="B83" s="20" t="s">
        <v>154</v>
      </c>
      <c r="C83" s="19" t="s">
        <v>343</v>
      </c>
      <c r="D83" s="19" t="s">
        <v>200</v>
      </c>
      <c r="E83" s="19" t="s">
        <v>230</v>
      </c>
      <c r="F83" s="19" t="s">
        <v>216</v>
      </c>
      <c r="G83" s="19" t="s">
        <v>260</v>
      </c>
      <c r="H83" s="21">
        <v>0.01</v>
      </c>
      <c r="I83"/>
      <c r="J83" s="22">
        <v>94.33</v>
      </c>
      <c r="K83"/>
      <c r="L83" s="23">
        <v>-2.5053482686E-3</v>
      </c>
      <c r="M83" s="23">
        <v>-4.8905487360000006E-2</v>
      </c>
      <c r="N83" s="23">
        <v>-0.20660684765999998</v>
      </c>
      <c r="O83" s="23">
        <v>2.5518292514E-3</v>
      </c>
      <c r="P83" s="51"/>
      <c r="Q83" s="21">
        <v>7.8698845749999996E-3</v>
      </c>
      <c r="R83" s="21">
        <v>7.4386161080999991E-2</v>
      </c>
      <c r="S83" s="51"/>
      <c r="T83" s="54">
        <v>3230.4821127</v>
      </c>
      <c r="U83" s="56">
        <v>1.094E-2</v>
      </c>
      <c r="V83"/>
      <c r="W83" s="54">
        <v>866914.58455999999</v>
      </c>
      <c r="X83" s="54">
        <v>856813.92894000001</v>
      </c>
      <c r="Y83" s="46">
        <v>1.0117886221019958</v>
      </c>
      <c r="Z83"/>
      <c r="AA83" s="47">
        <v>0.75</v>
      </c>
      <c r="AB83" s="23">
        <v>9.5409731792642852E-2</v>
      </c>
      <c r="AC83" s="23" t="s">
        <v>168</v>
      </c>
      <c r="AD83" s="55">
        <v>44021</v>
      </c>
    </row>
    <row r="84" spans="1:30" s="5" customFormat="1" ht="15" customHeight="1" x14ac:dyDescent="0.35">
      <c r="A84" s="18"/>
      <c r="B84" s="20" t="s">
        <v>155</v>
      </c>
      <c r="C84" s="19" t="s">
        <v>344</v>
      </c>
      <c r="D84" s="19" t="s">
        <v>200</v>
      </c>
      <c r="E84" s="19" t="s">
        <v>294</v>
      </c>
      <c r="F84" s="19" t="s">
        <v>345</v>
      </c>
      <c r="G84" s="19" t="s">
        <v>346</v>
      </c>
      <c r="H84" s="21">
        <v>1.1000000000000001E-2</v>
      </c>
      <c r="I84"/>
      <c r="J84" s="22">
        <v>146.25</v>
      </c>
      <c r="K84"/>
      <c r="L84" s="23">
        <v>2.7898815806E-2</v>
      </c>
      <c r="M84" s="23">
        <v>7.7266026242999997E-2</v>
      </c>
      <c r="N84" s="23">
        <v>2.7353655287000001E-2</v>
      </c>
      <c r="O84" s="23">
        <v>8.1808959769000003E-2</v>
      </c>
      <c r="P84" s="51"/>
      <c r="Q84" s="21">
        <v>4.9650349650000002E-3</v>
      </c>
      <c r="R84" s="21">
        <v>5.9097222222E-2</v>
      </c>
      <c r="S84" s="51"/>
      <c r="T84" s="54">
        <v>1909.580048</v>
      </c>
      <c r="U84" s="56">
        <v>1.1930000000000001E-2</v>
      </c>
      <c r="V84"/>
      <c r="W84" s="54">
        <v>951067.84499999997</v>
      </c>
      <c r="X84" s="54">
        <v>810335.95444</v>
      </c>
      <c r="Y84" s="46">
        <v>1.1736710432122635</v>
      </c>
      <c r="Z84"/>
      <c r="AA84" s="47">
        <v>0.71</v>
      </c>
      <c r="AB84" s="23">
        <v>5.8256410256410256E-2</v>
      </c>
      <c r="AC84" s="23" t="s">
        <v>171</v>
      </c>
      <c r="AD84" s="55">
        <v>44013</v>
      </c>
    </row>
    <row r="85" spans="1:30" s="5" customFormat="1" ht="15" customHeight="1" x14ac:dyDescent="0.35">
      <c r="A85" s="18"/>
      <c r="B85" s="20" t="s">
        <v>174</v>
      </c>
      <c r="C85" s="19" t="s">
        <v>347</v>
      </c>
      <c r="D85" s="19" t="s">
        <v>200</v>
      </c>
      <c r="E85" s="19" t="s">
        <v>258</v>
      </c>
      <c r="F85" s="19" t="s">
        <v>216</v>
      </c>
      <c r="G85" s="19" t="s">
        <v>348</v>
      </c>
      <c r="H85" s="21">
        <v>0.01</v>
      </c>
      <c r="I85"/>
      <c r="J85" s="22">
        <v>125.72</v>
      </c>
      <c r="K85"/>
      <c r="L85" s="23">
        <v>2.6934211392999997E-2</v>
      </c>
      <c r="M85" s="23">
        <v>0.16752388222</v>
      </c>
      <c r="N85" s="23">
        <v>0.10077961074</v>
      </c>
      <c r="O85" s="23">
        <v>0.35280095242999998</v>
      </c>
      <c r="P85" s="51"/>
      <c r="Q85" s="21">
        <v>9.3787642493000003E-3</v>
      </c>
      <c r="R85" s="21">
        <v>8.6234502539999994E-2</v>
      </c>
      <c r="S85" s="51"/>
      <c r="T85" s="54">
        <v>6130.9310624999998</v>
      </c>
      <c r="U85" s="56">
        <v>1.7979999999999999E-2</v>
      </c>
      <c r="V85"/>
      <c r="W85" s="54">
        <v>1445780</v>
      </c>
      <c r="X85" s="54">
        <v>1129741.1253</v>
      </c>
      <c r="Y85" s="46">
        <v>1.2797445075004035</v>
      </c>
      <c r="Z85"/>
      <c r="AA85" s="47">
        <v>1.1587463229999999</v>
      </c>
      <c r="AB85" s="23">
        <v>0.11060257616926503</v>
      </c>
      <c r="AC85" s="23" t="s">
        <v>162</v>
      </c>
      <c r="AD85" s="55">
        <v>44021</v>
      </c>
    </row>
    <row r="86" spans="1:30" s="5" customFormat="1" ht="15" customHeight="1" x14ac:dyDescent="0.35">
      <c r="A86" s="18"/>
      <c r="B86" s="20" t="s">
        <v>175</v>
      </c>
      <c r="C86" s="19" t="s">
        <v>349</v>
      </c>
      <c r="D86" s="19" t="s">
        <v>200</v>
      </c>
      <c r="E86" s="19" t="s">
        <v>230</v>
      </c>
      <c r="F86" s="19" t="s">
        <v>216</v>
      </c>
      <c r="G86" s="19" t="s">
        <v>350</v>
      </c>
      <c r="H86" s="21">
        <v>0.01</v>
      </c>
      <c r="I86"/>
      <c r="J86" s="22">
        <v>82.3</v>
      </c>
      <c r="K86"/>
      <c r="L86" s="23">
        <v>-8.7227700167000002E-2</v>
      </c>
      <c r="M86" s="23">
        <v>-0.11060762032999999</v>
      </c>
      <c r="N86" s="23">
        <v>-0.31019147536999997</v>
      </c>
      <c r="O86" s="23">
        <v>-9.2165838128999991E-2</v>
      </c>
      <c r="P86" s="51"/>
      <c r="Q86" s="21">
        <v>5.5145031432999999E-3</v>
      </c>
      <c r="R86" s="21">
        <v>7.0961821413000004E-2</v>
      </c>
      <c r="S86" s="51"/>
      <c r="T86" s="54">
        <v>2201.2768083000001</v>
      </c>
      <c r="U86" s="56">
        <v>9.6499999999999989E-3</v>
      </c>
      <c r="V86"/>
      <c r="W86" s="54">
        <v>744866.02599999995</v>
      </c>
      <c r="X86" s="54">
        <v>786413.58897000004</v>
      </c>
      <c r="Y86" s="46">
        <v>0.94716830488087478</v>
      </c>
      <c r="Z86"/>
      <c r="AA86" s="47">
        <v>0.5</v>
      </c>
      <c r="AB86" s="23">
        <v>7.2904009720534638E-2</v>
      </c>
      <c r="AC86" s="23" t="s">
        <v>177</v>
      </c>
      <c r="AD86" s="55">
        <v>44019</v>
      </c>
    </row>
    <row r="87" spans="1:30" s="5" customFormat="1" ht="15" customHeight="1" x14ac:dyDescent="0.35">
      <c r="A87" s="18"/>
      <c r="B87" s="20" t="s">
        <v>176</v>
      </c>
      <c r="C87" s="19" t="s">
        <v>351</v>
      </c>
      <c r="D87" s="19" t="s">
        <v>200</v>
      </c>
      <c r="E87" s="19" t="s">
        <v>258</v>
      </c>
      <c r="F87" s="19" t="s">
        <v>216</v>
      </c>
      <c r="G87" s="19" t="s">
        <v>260</v>
      </c>
      <c r="H87" s="21">
        <v>0.01</v>
      </c>
      <c r="I87"/>
      <c r="J87" s="22">
        <v>97.65</v>
      </c>
      <c r="K87"/>
      <c r="L87" s="23">
        <v>-1.5712980525999998E-2</v>
      </c>
      <c r="M87" s="23">
        <v>-4.7572641552000002E-3</v>
      </c>
      <c r="N87" s="23">
        <v>-5.5753404006999997E-2</v>
      </c>
      <c r="O87" s="23">
        <v>1.4918705851E-2</v>
      </c>
      <c r="P87" s="51"/>
      <c r="Q87" s="21">
        <v>5.0150451354000003E-3</v>
      </c>
      <c r="R87" s="21">
        <v>6.3811903707999995E-2</v>
      </c>
      <c r="S87" s="51"/>
      <c r="T87" s="54">
        <v>1643.0302346999999</v>
      </c>
      <c r="U87" s="56">
        <v>9.4500000000000001E-3</v>
      </c>
      <c r="V87"/>
      <c r="W87" s="54">
        <v>746178.02280000004</v>
      </c>
      <c r="X87" s="54">
        <v>745964.78130999999</v>
      </c>
      <c r="Y87" s="46">
        <v>1.0002858599968025</v>
      </c>
      <c r="Z87"/>
      <c r="AA87" s="47">
        <v>0.5</v>
      </c>
      <c r="AB87" s="23">
        <v>6.144393241167434E-2</v>
      </c>
      <c r="AC87" s="23" t="s">
        <v>178</v>
      </c>
      <c r="AD87" s="55">
        <v>44021</v>
      </c>
    </row>
    <row r="88" spans="1:30" s="5" customFormat="1" ht="15" customHeight="1" x14ac:dyDescent="0.35">
      <c r="A88" s="18"/>
      <c r="B88" s="20" t="s">
        <v>388</v>
      </c>
      <c r="C88" s="19" t="s">
        <v>389</v>
      </c>
      <c r="D88" s="19" t="s">
        <v>200</v>
      </c>
      <c r="E88" s="19" t="s">
        <v>258</v>
      </c>
      <c r="F88" s="19" t="s">
        <v>340</v>
      </c>
      <c r="G88" s="19" t="s">
        <v>390</v>
      </c>
      <c r="H88" s="21">
        <v>1.4999999999999999E-2</v>
      </c>
      <c r="I88"/>
      <c r="J88" s="22">
        <v>114.29</v>
      </c>
      <c r="K88"/>
      <c r="L88" s="23">
        <v>5.5428470878E-3</v>
      </c>
      <c r="M88" s="23">
        <v>0.14737564506</v>
      </c>
      <c r="N88" s="23">
        <v>6.0925066907999995E-2</v>
      </c>
      <c r="O88" s="23">
        <v>0.21173811523000002</v>
      </c>
      <c r="P88" s="51"/>
      <c r="Q88" s="21">
        <v>8.7214372928999997E-3</v>
      </c>
      <c r="R88" s="21">
        <v>9.5551436515000004E-2</v>
      </c>
      <c r="S88" s="51"/>
      <c r="T88" s="54">
        <v>1560.9264656</v>
      </c>
      <c r="U88" s="56">
        <v>7.77E-3</v>
      </c>
      <c r="V88"/>
      <c r="W88" s="54">
        <v>618549.70903000003</v>
      </c>
      <c r="X88" s="54">
        <v>545903.59903000004</v>
      </c>
      <c r="Y88" s="46">
        <v>1.1330749790422388</v>
      </c>
      <c r="Z88"/>
      <c r="AA88" s="47">
        <v>1</v>
      </c>
      <c r="AB88" s="23">
        <v>0.10499606264765071</v>
      </c>
      <c r="AC88" s="23" t="s">
        <v>178</v>
      </c>
      <c r="AD88" s="55">
        <v>44012</v>
      </c>
    </row>
    <row r="89" spans="1:30" s="5" customFormat="1" ht="15" customHeight="1" x14ac:dyDescent="0.35">
      <c r="A89" s="18"/>
      <c r="B89" s="20" t="s">
        <v>180</v>
      </c>
      <c r="C89" s="19" t="s">
        <v>352</v>
      </c>
      <c r="D89" s="19" t="s">
        <v>200</v>
      </c>
      <c r="E89" s="19" t="s">
        <v>294</v>
      </c>
      <c r="F89" s="19" t="s">
        <v>340</v>
      </c>
      <c r="G89" s="19" t="s">
        <v>214</v>
      </c>
      <c r="H89" s="21">
        <v>7.4999999999999997E-3</v>
      </c>
      <c r="I89"/>
      <c r="J89" s="22">
        <v>113.72</v>
      </c>
      <c r="K89"/>
      <c r="L89" s="23">
        <v>-8.0547458529000009E-3</v>
      </c>
      <c r="M89" s="23">
        <v>1.3236267205E-3</v>
      </c>
      <c r="N89" s="23">
        <v>-0.11882264648</v>
      </c>
      <c r="O89" s="23">
        <v>0.37727334433999998</v>
      </c>
      <c r="P89" s="51"/>
      <c r="Q89" s="21">
        <v>5.3791428076000007E-3</v>
      </c>
      <c r="R89" s="21">
        <v>6.6701048651000003E-2</v>
      </c>
      <c r="S89" s="51"/>
      <c r="T89" s="54">
        <v>2083.7234167000001</v>
      </c>
      <c r="U89" s="56">
        <v>9.5999999999999992E-3</v>
      </c>
      <c r="V89"/>
      <c r="W89" s="54">
        <v>749024.51295999996</v>
      </c>
      <c r="X89" s="54">
        <v>730494.41538000002</v>
      </c>
      <c r="Y89" s="46">
        <v>1.0253665150477032</v>
      </c>
      <c r="Z89"/>
      <c r="AA89" s="47">
        <v>0.62</v>
      </c>
      <c r="AB89" s="23">
        <v>6.5423848047836783E-2</v>
      </c>
      <c r="AC89" s="23" t="s">
        <v>178</v>
      </c>
      <c r="AD89" s="55">
        <v>44029</v>
      </c>
    </row>
    <row r="90" spans="1:30" s="5" customFormat="1" ht="15" customHeight="1" x14ac:dyDescent="0.35">
      <c r="A90" s="18"/>
      <c r="B90" s="20" t="s">
        <v>391</v>
      </c>
      <c r="C90" s="19" t="s">
        <v>353</v>
      </c>
      <c r="D90" s="19" t="s">
        <v>200</v>
      </c>
      <c r="E90" s="19" t="s">
        <v>258</v>
      </c>
      <c r="F90" s="19" t="s">
        <v>215</v>
      </c>
      <c r="G90" s="19" t="s">
        <v>396</v>
      </c>
      <c r="H90" s="21">
        <v>1.15E-2</v>
      </c>
      <c r="I90"/>
      <c r="J90" s="22">
        <v>99</v>
      </c>
      <c r="K90"/>
      <c r="L90" s="23">
        <v>3.8549312002999998E-2</v>
      </c>
      <c r="M90" s="23">
        <v>4.9884718691999994E-2</v>
      </c>
      <c r="N90" s="23">
        <v>3.2093592224999995E-2</v>
      </c>
      <c r="O90" s="23">
        <v>5.0585732168000004E-2</v>
      </c>
      <c r="P90" s="51"/>
      <c r="Q90" s="21">
        <v>1.3558269509E-2</v>
      </c>
      <c r="R90" s="21">
        <v>8.9749653580000005E-2</v>
      </c>
      <c r="S90" s="51"/>
      <c r="T90" s="54">
        <v>2826.7114172000001</v>
      </c>
      <c r="U90" s="56">
        <v>1.183E-2</v>
      </c>
      <c r="V90"/>
      <c r="W90" s="54">
        <v>717719.01300000004</v>
      </c>
      <c r="X90" s="54">
        <v>705352.60970999999</v>
      </c>
      <c r="Y90" s="46">
        <v>1.0175322287317889</v>
      </c>
      <c r="Z90"/>
      <c r="AA90" s="47">
        <v>1.31</v>
      </c>
      <c r="AB90" s="23">
        <v>0.15878787878787878</v>
      </c>
      <c r="AC90" s="23" t="s">
        <v>162</v>
      </c>
      <c r="AD90" s="55" t="s">
        <v>404</v>
      </c>
    </row>
    <row r="91" spans="1:30" s="5" customFormat="1" ht="15" customHeight="1" x14ac:dyDescent="0.35">
      <c r="A91" s="18"/>
      <c r="B91" s="20" t="s">
        <v>393</v>
      </c>
      <c r="C91" s="19" t="s">
        <v>394</v>
      </c>
      <c r="D91" s="19" t="s">
        <v>200</v>
      </c>
      <c r="E91" s="19" t="s">
        <v>219</v>
      </c>
      <c r="F91" s="19" t="s">
        <v>216</v>
      </c>
      <c r="G91" s="19" t="s">
        <v>395</v>
      </c>
      <c r="H91" s="21">
        <v>0.01</v>
      </c>
      <c r="I91"/>
      <c r="J91" s="22">
        <v>97.13</v>
      </c>
      <c r="K91"/>
      <c r="L91" s="23">
        <v>-2.0274359492000002E-2</v>
      </c>
      <c r="M91" s="23">
        <v>-2.4291234618E-2</v>
      </c>
      <c r="N91" s="23" t="s">
        <v>403</v>
      </c>
      <c r="O91" s="23" t="s">
        <v>403</v>
      </c>
      <c r="P91" s="51"/>
      <c r="Q91" s="21">
        <v>4.5185259563999998E-3</v>
      </c>
      <c r="R91" s="21" t="s">
        <v>403</v>
      </c>
      <c r="S91" s="51"/>
      <c r="T91" s="54">
        <v>2830.1682477999998</v>
      </c>
      <c r="U91" s="56" t="s">
        <v>403</v>
      </c>
      <c r="V91"/>
      <c r="W91" s="54">
        <v>944103.6</v>
      </c>
      <c r="X91" s="54">
        <v>938886.91197000002</v>
      </c>
      <c r="Y91" s="46">
        <v>1.0055562474707993</v>
      </c>
      <c r="Z91"/>
      <c r="AA91" s="47">
        <v>0.45</v>
      </c>
      <c r="AB91" s="23">
        <v>5.5595593534438388E-2</v>
      </c>
      <c r="AC91" s="23" t="s">
        <v>162</v>
      </c>
      <c r="AD91" s="55" t="s">
        <v>0</v>
      </c>
    </row>
    <row r="92" spans="1:30" s="5" customFormat="1" ht="15" customHeight="1" x14ac:dyDescent="0.35">
      <c r="A92" s="18"/>
      <c r="B92" s="20" t="s">
        <v>397</v>
      </c>
      <c r="C92" s="19" t="s">
        <v>398</v>
      </c>
      <c r="D92" s="19" t="s">
        <v>200</v>
      </c>
      <c r="E92" s="19" t="s">
        <v>219</v>
      </c>
      <c r="F92" s="19" t="s">
        <v>215</v>
      </c>
      <c r="G92" s="19" t="s">
        <v>396</v>
      </c>
      <c r="H92" s="21">
        <v>1.17E-2</v>
      </c>
      <c r="I92"/>
      <c r="J92" s="22">
        <v>93.44</v>
      </c>
      <c r="K92"/>
      <c r="L92" s="23">
        <v>-3.1025518124000003E-2</v>
      </c>
      <c r="M92" s="23">
        <v>-1.852455287E-3</v>
      </c>
      <c r="N92" s="23">
        <v>-0.10434505333000001</v>
      </c>
      <c r="O92" s="23">
        <v>7.9300833730999998E-2</v>
      </c>
      <c r="P92" s="51"/>
      <c r="Q92" s="21">
        <v>7.4112197632999997E-3</v>
      </c>
      <c r="R92" s="21">
        <v>0.10099066339</v>
      </c>
      <c r="S92" s="51"/>
      <c r="T92" s="54">
        <v>2724.4086966</v>
      </c>
      <c r="U92" s="56">
        <v>8.3299999999999989E-3</v>
      </c>
      <c r="V92"/>
      <c r="W92" s="54">
        <v>651636.17024000001</v>
      </c>
      <c r="X92" s="54">
        <v>670956.18946000002</v>
      </c>
      <c r="Y92" s="46">
        <v>0.97120524480808623</v>
      </c>
      <c r="Z92"/>
      <c r="AA92" s="47">
        <v>0.72</v>
      </c>
      <c r="AB92" s="23">
        <v>9.2465753424657543E-2</v>
      </c>
      <c r="AC92" s="23" t="s">
        <v>178</v>
      </c>
      <c r="AD92" s="55">
        <v>44019</v>
      </c>
    </row>
    <row r="93" spans="1:30" s="5" customFormat="1" ht="15" customHeight="1" x14ac:dyDescent="0.35">
      <c r="A93" s="18"/>
      <c r="B93" s="20" t="s">
        <v>392</v>
      </c>
      <c r="C93" s="19" t="s">
        <v>399</v>
      </c>
      <c r="D93" s="19" t="s">
        <v>200</v>
      </c>
      <c r="E93" s="19" t="s">
        <v>294</v>
      </c>
      <c r="F93" s="19" t="s">
        <v>217</v>
      </c>
      <c r="G93" s="19" t="s">
        <v>377</v>
      </c>
      <c r="H93" s="21">
        <v>7.3000000000000001E-3</v>
      </c>
      <c r="I93"/>
      <c r="J93" s="22">
        <v>95</v>
      </c>
      <c r="K93"/>
      <c r="L93" s="23">
        <v>-5.3397550000000007E-3</v>
      </c>
      <c r="M93" s="23" t="s">
        <v>403</v>
      </c>
      <c r="N93" s="23" t="s">
        <v>403</v>
      </c>
      <c r="O93" s="23" t="s">
        <v>403</v>
      </c>
      <c r="P93" s="51"/>
      <c r="Q93" s="21">
        <v>5.1041666666999993E-3</v>
      </c>
      <c r="R93" s="21" t="s">
        <v>403</v>
      </c>
      <c r="S93" s="51"/>
      <c r="T93" s="54" t="s">
        <v>0</v>
      </c>
      <c r="U93" s="56" t="s">
        <v>403</v>
      </c>
      <c r="V93"/>
      <c r="W93" s="54">
        <v>474195.82500000001</v>
      </c>
      <c r="X93" s="54">
        <v>483581.51493</v>
      </c>
      <c r="Y93" s="46">
        <v>0.98059129714385673</v>
      </c>
      <c r="Z93"/>
      <c r="AA93" s="47">
        <v>0.49</v>
      </c>
      <c r="AB93" s="23">
        <v>6.1894736842105259E-2</v>
      </c>
      <c r="AC93" s="23" t="s">
        <v>162</v>
      </c>
      <c r="AD93" s="55" t="s">
        <v>404</v>
      </c>
    </row>
    <row r="94" spans="1:30" s="5" customFormat="1" ht="15" customHeight="1" x14ac:dyDescent="0.35">
      <c r="A94" s="18"/>
      <c r="B94" s="20" t="s">
        <v>400</v>
      </c>
      <c r="C94" s="19" t="s">
        <v>401</v>
      </c>
      <c r="D94" s="19" t="s">
        <v>200</v>
      </c>
      <c r="E94" s="19" t="s">
        <v>219</v>
      </c>
      <c r="F94" s="19" t="s">
        <v>215</v>
      </c>
      <c r="G94" s="19" t="s">
        <v>402</v>
      </c>
      <c r="H94" s="21">
        <v>0.01</v>
      </c>
      <c r="I94"/>
      <c r="J94" s="22">
        <v>88.35</v>
      </c>
      <c r="K94"/>
      <c r="L94" s="23">
        <v>-2.0509977827000002E-2</v>
      </c>
      <c r="M94" s="23">
        <v>-1.7529621637E-3</v>
      </c>
      <c r="N94" s="23">
        <v>-0.14648598873999999</v>
      </c>
      <c r="O94" s="23">
        <v>-3.6641193252E-2</v>
      </c>
      <c r="P94" s="51"/>
      <c r="Q94" s="21">
        <v>5.5126791621000005E-3</v>
      </c>
      <c r="R94" s="21">
        <v>5.8001608364E-2</v>
      </c>
      <c r="S94" s="51"/>
      <c r="T94" s="54">
        <v>708.48222296999995</v>
      </c>
      <c r="U94" s="56" t="s">
        <v>403</v>
      </c>
      <c r="V94"/>
      <c r="W94" s="54">
        <v>319553.99849999999</v>
      </c>
      <c r="X94" s="54">
        <v>348493.26908</v>
      </c>
      <c r="Y94" s="46">
        <v>0.91695888228659961</v>
      </c>
      <c r="Z94"/>
      <c r="AA94" s="47">
        <v>0.5</v>
      </c>
      <c r="AB94" s="23">
        <v>6.7911714770797965E-2</v>
      </c>
      <c r="AC94" s="23" t="s">
        <v>161</v>
      </c>
      <c r="AD94" s="55">
        <v>44012</v>
      </c>
    </row>
    <row r="95" spans="1:30" s="5" customFormat="1" ht="15" customHeight="1" x14ac:dyDescent="0.35">
      <c r="A95" s="18"/>
      <c r="B95" s="20" t="s">
        <v>183</v>
      </c>
      <c r="C95" s="19" t="s">
        <v>354</v>
      </c>
      <c r="D95" s="19" t="s">
        <v>200</v>
      </c>
      <c r="E95" s="19" t="s">
        <v>204</v>
      </c>
      <c r="F95" s="19" t="s">
        <v>246</v>
      </c>
      <c r="G95" s="19" t="s">
        <v>355</v>
      </c>
      <c r="H95" s="21">
        <v>5.0000000000000001E-3</v>
      </c>
      <c r="I95"/>
      <c r="J95" s="22">
        <v>88.74</v>
      </c>
      <c r="K95"/>
      <c r="L95" s="23">
        <v>-3.1645569620000001E-2</v>
      </c>
      <c r="M95" s="23">
        <v>4.5880368618000003E-2</v>
      </c>
      <c r="N95" s="23">
        <v>-0.27207289988</v>
      </c>
      <c r="O95" s="23">
        <v>-9.9991550447999997E-2</v>
      </c>
      <c r="P95" s="51"/>
      <c r="Q95" s="21">
        <v>3.8047613871000003E-3</v>
      </c>
      <c r="R95" s="21">
        <v>3.9091440827000001E-2</v>
      </c>
      <c r="S95" s="51"/>
      <c r="T95" s="54">
        <v>1668.8971425</v>
      </c>
      <c r="U95" s="56">
        <v>8.5799999999999991E-3</v>
      </c>
      <c r="V95"/>
      <c r="W95" s="54">
        <v>670905.54773999995</v>
      </c>
      <c r="X95" s="54">
        <v>802039.08484000002</v>
      </c>
      <c r="Y95" s="46">
        <v>0.83649981705547416</v>
      </c>
      <c r="Z95"/>
      <c r="AA95" s="47">
        <v>0.35</v>
      </c>
      <c r="AB95" s="23">
        <v>4.732927653820148E-2</v>
      </c>
      <c r="AC95" s="23" t="s">
        <v>160</v>
      </c>
      <c r="AD95" s="55">
        <v>44012</v>
      </c>
    </row>
    <row r="96" spans="1:30" s="5" customFormat="1" ht="15" customHeight="1" x14ac:dyDescent="0.35">
      <c r="A96" s="18"/>
      <c r="B96" s="20" t="s">
        <v>182</v>
      </c>
      <c r="C96" s="19" t="s">
        <v>356</v>
      </c>
      <c r="D96" s="19" t="s">
        <v>200</v>
      </c>
      <c r="E96" s="19" t="s">
        <v>222</v>
      </c>
      <c r="F96" s="19" t="s">
        <v>216</v>
      </c>
      <c r="G96" s="19" t="s">
        <v>357</v>
      </c>
      <c r="H96" s="21">
        <v>6.9999999999999993E-3</v>
      </c>
      <c r="I96"/>
      <c r="J96" s="22">
        <v>125.94</v>
      </c>
      <c r="K96"/>
      <c r="L96" s="23">
        <v>-3.2321394396E-2</v>
      </c>
      <c r="M96" s="23">
        <v>6.347099816E-2</v>
      </c>
      <c r="N96" s="23">
        <v>-4.1374105453999999E-2</v>
      </c>
      <c r="O96" s="23">
        <v>0.25313207129999998</v>
      </c>
      <c r="P96" s="51"/>
      <c r="Q96" s="21">
        <v>2.7954436169000002E-3</v>
      </c>
      <c r="R96" s="21">
        <v>6.0625164924000004E-2</v>
      </c>
      <c r="S96" s="51"/>
      <c r="T96" s="54">
        <v>1597.7693965999999</v>
      </c>
      <c r="U96" s="56">
        <v>7.1500000000000001E-3</v>
      </c>
      <c r="V96"/>
      <c r="W96" s="54">
        <v>564146.21496000001</v>
      </c>
      <c r="X96" s="54">
        <v>459346.20630999998</v>
      </c>
      <c r="Y96" s="46">
        <v>1.2281503737494099</v>
      </c>
      <c r="Z96"/>
      <c r="AA96" s="47">
        <v>0.36480539200000001</v>
      </c>
      <c r="AB96" s="23">
        <v>3.4759923010957601E-2</v>
      </c>
      <c r="AC96" s="23" t="s">
        <v>160</v>
      </c>
      <c r="AD96" s="55">
        <v>44029</v>
      </c>
    </row>
    <row r="97" spans="1:30" s="5" customFormat="1" ht="15" customHeight="1" x14ac:dyDescent="0.35">
      <c r="A97" s="18"/>
      <c r="B97" s="20" t="s">
        <v>184</v>
      </c>
      <c r="C97" s="19" t="s">
        <v>358</v>
      </c>
      <c r="D97" s="19" t="s">
        <v>200</v>
      </c>
      <c r="E97" s="19" t="s">
        <v>258</v>
      </c>
      <c r="F97" s="19" t="s">
        <v>223</v>
      </c>
      <c r="G97" s="19" t="s">
        <v>224</v>
      </c>
      <c r="H97" s="21">
        <v>1.6E-2</v>
      </c>
      <c r="I97"/>
      <c r="J97" s="22">
        <v>109.5</v>
      </c>
      <c r="K97"/>
      <c r="L97" s="23">
        <v>1.2801755674000002E-3</v>
      </c>
      <c r="M97" s="23">
        <v>1.7946106757999999E-2</v>
      </c>
      <c r="N97" s="23">
        <v>-2.2523673621000002E-2</v>
      </c>
      <c r="O97" s="23">
        <v>2.0923324273000001E-2</v>
      </c>
      <c r="P97" s="51"/>
      <c r="Q97" s="21">
        <v>5.8181818182000003E-3</v>
      </c>
      <c r="R97" s="21">
        <v>6.3374125874000001E-2</v>
      </c>
      <c r="S97" s="51"/>
      <c r="T97" s="54">
        <v>982.96155375000001</v>
      </c>
      <c r="U97" s="56">
        <v>1.477E-2</v>
      </c>
      <c r="V97"/>
      <c r="W97" s="54">
        <v>1170647.3085</v>
      </c>
      <c r="X97" s="54">
        <v>1129702.3230999999</v>
      </c>
      <c r="Y97" s="46">
        <v>1.0362440481556625</v>
      </c>
      <c r="Z97"/>
      <c r="AA97" s="47">
        <v>0.64</v>
      </c>
      <c r="AB97" s="23">
        <v>7.0136986301369858E-2</v>
      </c>
      <c r="AC97" s="23" t="s">
        <v>166</v>
      </c>
      <c r="AD97" s="55">
        <v>44012</v>
      </c>
    </row>
    <row r="98" spans="1:30" s="5" customFormat="1" ht="15" customHeight="1" x14ac:dyDescent="0.35">
      <c r="A98" s="18"/>
      <c r="B98" s="20" t="s">
        <v>185</v>
      </c>
      <c r="C98" s="19" t="s">
        <v>359</v>
      </c>
      <c r="D98" s="19" t="s">
        <v>200</v>
      </c>
      <c r="E98" s="19" t="s">
        <v>222</v>
      </c>
      <c r="F98" s="19" t="s">
        <v>360</v>
      </c>
      <c r="G98" s="19" t="s">
        <v>361</v>
      </c>
      <c r="H98" s="21" t="s">
        <v>0</v>
      </c>
      <c r="I98"/>
      <c r="J98" s="22">
        <v>0.79</v>
      </c>
      <c r="K98"/>
      <c r="L98" s="23">
        <v>1.5273463647000001E-2</v>
      </c>
      <c r="M98" s="23">
        <v>-0.16263169034</v>
      </c>
      <c r="N98" s="23">
        <v>-0.37792113182000003</v>
      </c>
      <c r="O98" s="23">
        <v>-0.37792113182000003</v>
      </c>
      <c r="P98" s="51"/>
      <c r="Q98" s="21">
        <v>2.5089743590000001E-3</v>
      </c>
      <c r="R98" s="21">
        <v>9.5559885968999995E-3</v>
      </c>
      <c r="S98" s="51"/>
      <c r="T98" s="54">
        <v>118.03173703</v>
      </c>
      <c r="U98" s="56" t="s">
        <v>403</v>
      </c>
      <c r="V98"/>
      <c r="W98" s="54">
        <v>141304.80755</v>
      </c>
      <c r="X98" s="54">
        <v>250181.92058000001</v>
      </c>
      <c r="Y98" s="46">
        <v>0.56480822923739338</v>
      </c>
      <c r="Z98"/>
      <c r="AA98" s="47">
        <v>1.957E-3</v>
      </c>
      <c r="AB98" s="23">
        <v>2.9726582278481007E-2</v>
      </c>
      <c r="AC98" s="23" t="s">
        <v>160</v>
      </c>
      <c r="AD98" s="55">
        <v>44018</v>
      </c>
    </row>
    <row r="99" spans="1:30" s="5" customFormat="1" ht="15" customHeight="1" x14ac:dyDescent="0.35">
      <c r="A99" s="18"/>
      <c r="B99" s="20" t="s">
        <v>186</v>
      </c>
      <c r="C99" s="19" t="s">
        <v>362</v>
      </c>
      <c r="D99" s="19" t="s">
        <v>200</v>
      </c>
      <c r="E99" s="19" t="s">
        <v>230</v>
      </c>
      <c r="F99" s="19" t="s">
        <v>363</v>
      </c>
      <c r="G99" s="19" t="s">
        <v>363</v>
      </c>
      <c r="H99" s="21">
        <v>5.0000000000000001E-3</v>
      </c>
      <c r="I99"/>
      <c r="J99" s="22">
        <v>117.04</v>
      </c>
      <c r="K99"/>
      <c r="L99" s="23">
        <v>-5.7648953300999999E-2</v>
      </c>
      <c r="M99" s="23">
        <v>-9.9269795568999994E-2</v>
      </c>
      <c r="N99" s="23">
        <v>-0.32220882869999995</v>
      </c>
      <c r="O99" s="23">
        <v>-4.7390577628000002E-2</v>
      </c>
      <c r="P99" s="51"/>
      <c r="Q99" s="21">
        <v>4.8076923076999997E-3</v>
      </c>
      <c r="R99" s="21">
        <v>0.09</v>
      </c>
      <c r="S99" s="51"/>
      <c r="T99" s="54">
        <v>1172.5443508999999</v>
      </c>
      <c r="U99" s="56">
        <v>5.4600000000000004E-3</v>
      </c>
      <c r="V99"/>
      <c r="W99" s="54">
        <v>435276.20752</v>
      </c>
      <c r="X99" s="54">
        <v>439897.64646999998</v>
      </c>
      <c r="Y99" s="46">
        <v>0.98949428580242438</v>
      </c>
      <c r="Z99"/>
      <c r="AA99" s="47">
        <v>0.6</v>
      </c>
      <c r="AB99" s="23">
        <v>6.1517429938482561E-2</v>
      </c>
      <c r="AC99" s="23" t="s">
        <v>164</v>
      </c>
      <c r="AD99" s="55">
        <v>44012</v>
      </c>
    </row>
    <row r="100" spans="1:30" s="5" customFormat="1" ht="15" customHeight="1" x14ac:dyDescent="0.35">
      <c r="A100" s="18"/>
      <c r="B100" s="20" t="s">
        <v>187</v>
      </c>
      <c r="C100" s="19" t="s">
        <v>364</v>
      </c>
      <c r="D100" s="19" t="s">
        <v>200</v>
      </c>
      <c r="E100" s="19" t="s">
        <v>258</v>
      </c>
      <c r="F100" s="19" t="s">
        <v>217</v>
      </c>
      <c r="G100" s="19" t="s">
        <v>365</v>
      </c>
      <c r="H100" s="21">
        <v>1.4999999999999999E-2</v>
      </c>
      <c r="I100"/>
      <c r="J100" s="22">
        <v>133.32</v>
      </c>
      <c r="K100"/>
      <c r="L100" s="23">
        <v>1.6545939765E-2</v>
      </c>
      <c r="M100" s="23">
        <v>5.7535860100000003E-2</v>
      </c>
      <c r="N100" s="23">
        <v>4.6915580615000001E-2</v>
      </c>
      <c r="O100" s="23">
        <v>6.5696862152000005E-2</v>
      </c>
      <c r="P100" s="51"/>
      <c r="Q100" s="21">
        <v>7.5671585320000005E-3</v>
      </c>
      <c r="R100" s="21">
        <v>8.543871014200001E-2</v>
      </c>
      <c r="S100" s="51"/>
      <c r="T100" s="54">
        <v>3046.6544853</v>
      </c>
      <c r="U100" s="56">
        <v>1.0029999999999999E-2</v>
      </c>
      <c r="V100"/>
      <c r="W100" s="54">
        <v>785206.31227999995</v>
      </c>
      <c r="X100" s="54">
        <v>733988.27359999996</v>
      </c>
      <c r="Y100" s="46">
        <v>1.0697804590648163</v>
      </c>
      <c r="Z100"/>
      <c r="AA100" s="47">
        <v>1</v>
      </c>
      <c r="AB100" s="23">
        <v>9.0009000900090008E-2</v>
      </c>
      <c r="AC100" s="23" t="s">
        <v>160</v>
      </c>
      <c r="AD100" s="55">
        <v>44012</v>
      </c>
    </row>
    <row r="101" spans="1:30" s="5" customFormat="1" ht="15" customHeight="1" x14ac:dyDescent="0.35">
      <c r="A101" s="18"/>
      <c r="B101" s="20" t="s">
        <v>188</v>
      </c>
      <c r="C101" s="19" t="s">
        <v>366</v>
      </c>
      <c r="D101" s="19" t="s">
        <v>200</v>
      </c>
      <c r="E101" s="19" t="s">
        <v>222</v>
      </c>
      <c r="F101" s="19" t="s">
        <v>226</v>
      </c>
      <c r="G101" s="19" t="s">
        <v>226</v>
      </c>
      <c r="H101" s="21">
        <v>9.0000000000000011E-3</v>
      </c>
      <c r="I101"/>
      <c r="J101" s="22">
        <v>126</v>
      </c>
      <c r="K101"/>
      <c r="L101" s="23">
        <v>-1.1144247372E-2</v>
      </c>
      <c r="M101" s="23">
        <v>6.3924788136999998E-3</v>
      </c>
      <c r="N101" s="23">
        <v>2.5884742969999999E-2</v>
      </c>
      <c r="O101" s="23">
        <v>0.20913396034000001</v>
      </c>
      <c r="P101" s="51"/>
      <c r="Q101" s="21">
        <v>5.3083528492999998E-3</v>
      </c>
      <c r="R101" s="21">
        <v>7.1540469974000001E-2</v>
      </c>
      <c r="S101" s="51"/>
      <c r="T101" s="54">
        <v>5924.5457419000004</v>
      </c>
      <c r="U101" s="56">
        <v>2.7660000000000001E-2</v>
      </c>
      <c r="V101"/>
      <c r="W101" s="54">
        <v>1579280.7239999999</v>
      </c>
      <c r="X101" s="54">
        <v>1350866.7101</v>
      </c>
      <c r="Y101" s="46">
        <v>1.1690870107259443</v>
      </c>
      <c r="Z101"/>
      <c r="AA101" s="47">
        <v>0.68</v>
      </c>
      <c r="AB101" s="23">
        <v>6.4761904761904757E-2</v>
      </c>
      <c r="AC101" s="23" t="s">
        <v>160</v>
      </c>
      <c r="AD101" s="55">
        <v>44012</v>
      </c>
    </row>
    <row r="102" spans="1:30" s="5" customFormat="1" ht="15" customHeight="1" x14ac:dyDescent="0.35">
      <c r="A102" s="18"/>
      <c r="B102" s="20" t="s">
        <v>179</v>
      </c>
      <c r="C102" s="19" t="s">
        <v>367</v>
      </c>
      <c r="D102" s="19" t="s">
        <v>200</v>
      </c>
      <c r="E102" s="19" t="s">
        <v>230</v>
      </c>
      <c r="F102" s="19" t="s">
        <v>276</v>
      </c>
      <c r="G102" s="19" t="s">
        <v>368</v>
      </c>
      <c r="H102" s="21">
        <v>6.0000000000000001E-3</v>
      </c>
      <c r="I102"/>
      <c r="J102" s="22">
        <v>102.78</v>
      </c>
      <c r="K102"/>
      <c r="L102" s="23">
        <v>-2.8773370826000001E-2</v>
      </c>
      <c r="M102" s="23">
        <v>-0.10320278991000001</v>
      </c>
      <c r="N102" s="23">
        <v>-0.10833356633999999</v>
      </c>
      <c r="O102" s="23">
        <v>8.3168523307999995E-2</v>
      </c>
      <c r="P102" s="51"/>
      <c r="Q102" s="21">
        <v>4.6948356808000002E-3</v>
      </c>
      <c r="R102" s="21">
        <v>8.6886792452999989E-2</v>
      </c>
      <c r="S102" s="51"/>
      <c r="T102" s="54">
        <v>4117.3317150000003</v>
      </c>
      <c r="U102" s="56">
        <v>2.8149999999999998E-2</v>
      </c>
      <c r="V102"/>
      <c r="W102" s="54">
        <v>1941877.7328999999</v>
      </c>
      <c r="X102" s="54">
        <v>1900249.6243</v>
      </c>
      <c r="Y102" s="46">
        <v>1.0219066527195524</v>
      </c>
      <c r="Z102"/>
      <c r="AA102" s="47">
        <v>0.5</v>
      </c>
      <c r="AB102" s="23">
        <v>5.837711617046118E-2</v>
      </c>
      <c r="AC102" s="23" t="s">
        <v>160</v>
      </c>
      <c r="AD102" s="55">
        <v>44012</v>
      </c>
    </row>
    <row r="103" spans="1:30" s="5" customFormat="1" ht="15" customHeight="1" x14ac:dyDescent="0.35">
      <c r="A103" s="18"/>
      <c r="B103" s="20" t="s">
        <v>191</v>
      </c>
      <c r="C103" s="19" t="s">
        <v>369</v>
      </c>
      <c r="D103" s="19" t="s">
        <v>233</v>
      </c>
      <c r="E103" s="19" t="s">
        <v>306</v>
      </c>
      <c r="F103" s="19" t="s">
        <v>228</v>
      </c>
      <c r="G103" s="19" t="s">
        <v>228</v>
      </c>
      <c r="H103" s="21">
        <v>6.9999999999999993E-3</v>
      </c>
      <c r="I103"/>
      <c r="J103" s="22">
        <v>160</v>
      </c>
      <c r="K103"/>
      <c r="L103" s="23">
        <v>-2.1825518126999999E-2</v>
      </c>
      <c r="M103" s="23">
        <v>-1.2590534285E-2</v>
      </c>
      <c r="N103" s="23">
        <v>-8.2471864271000006E-2</v>
      </c>
      <c r="O103" s="23">
        <v>6.9670652420000007E-2</v>
      </c>
      <c r="P103" s="51"/>
      <c r="Q103" s="21">
        <v>6.0764416357999996E-3</v>
      </c>
      <c r="R103" s="21">
        <v>7.2274143302000007E-2</v>
      </c>
      <c r="S103" s="51"/>
      <c r="T103" s="54">
        <v>409.76263969000001</v>
      </c>
      <c r="U103" s="56">
        <v>3.5899999999999999E-3</v>
      </c>
      <c r="V103"/>
      <c r="W103" s="54">
        <v>285964.96000000002</v>
      </c>
      <c r="X103" s="54">
        <v>267460.27416999999</v>
      </c>
      <c r="Y103" s="46">
        <v>1.0691866703846953</v>
      </c>
      <c r="Z103"/>
      <c r="AA103" s="47">
        <v>1</v>
      </c>
      <c r="AB103" s="23">
        <v>7.4999999999999997E-2</v>
      </c>
      <c r="AC103" s="23" t="s">
        <v>160</v>
      </c>
      <c r="AD103" s="55">
        <v>44012</v>
      </c>
    </row>
    <row r="104" spans="1:30" s="5" customFormat="1" ht="15" customHeight="1" x14ac:dyDescent="0.35">
      <c r="A104" s="18"/>
      <c r="B104" s="20" t="s">
        <v>192</v>
      </c>
      <c r="C104" s="19" t="s">
        <v>370</v>
      </c>
      <c r="D104" s="19" t="s">
        <v>200</v>
      </c>
      <c r="E104" s="19" t="s">
        <v>311</v>
      </c>
      <c r="F104" s="19" t="s">
        <v>228</v>
      </c>
      <c r="G104" s="19" t="s">
        <v>228</v>
      </c>
      <c r="H104" s="21">
        <v>4.5000000000000005E-3</v>
      </c>
      <c r="I104"/>
      <c r="J104" s="22">
        <v>120.65</v>
      </c>
      <c r="K104"/>
      <c r="L104" s="23">
        <v>1.3439731205000001E-2</v>
      </c>
      <c r="M104" s="23">
        <v>-3.1032145503E-2</v>
      </c>
      <c r="N104" s="23">
        <v>-0.23631724236000001</v>
      </c>
      <c r="O104" s="23">
        <v>-6.5592885338999998E-2</v>
      </c>
      <c r="P104" s="51"/>
      <c r="Q104" s="21">
        <v>7.0892410342000001E-3</v>
      </c>
      <c r="R104" s="21">
        <v>7.7995424650000006E-2</v>
      </c>
      <c r="S104" s="51"/>
      <c r="T104" s="54">
        <v>2048.5915702000002</v>
      </c>
      <c r="U104" s="56">
        <v>1.6060000000000001E-2</v>
      </c>
      <c r="V104"/>
      <c r="W104" s="54">
        <v>1290222.7752</v>
      </c>
      <c r="X104" s="54">
        <v>1235725.6571</v>
      </c>
      <c r="Y104" s="46">
        <v>1.0441013082368897</v>
      </c>
      <c r="Z104"/>
      <c r="AA104" s="47">
        <v>0.85</v>
      </c>
      <c r="AB104" s="23">
        <v>8.4542063820969737E-2</v>
      </c>
      <c r="AC104" s="23" t="s">
        <v>167</v>
      </c>
      <c r="AD104" s="55">
        <v>44012</v>
      </c>
    </row>
    <row r="105" spans="1:30" s="5" customFormat="1" ht="15" customHeight="1" x14ac:dyDescent="0.35">
      <c r="A105" s="18"/>
      <c r="B105" s="20" t="s">
        <v>193</v>
      </c>
      <c r="C105" s="19" t="s">
        <v>371</v>
      </c>
      <c r="D105" s="19" t="s">
        <v>200</v>
      </c>
      <c r="E105" s="19" t="s">
        <v>294</v>
      </c>
      <c r="F105" s="19" t="s">
        <v>216</v>
      </c>
      <c r="G105" s="19" t="s">
        <v>241</v>
      </c>
      <c r="H105" s="21">
        <v>1.3000000000000001E-2</v>
      </c>
      <c r="I105"/>
      <c r="J105" s="22">
        <v>119.35</v>
      </c>
      <c r="K105"/>
      <c r="L105" s="23">
        <v>-2.6270702457E-2</v>
      </c>
      <c r="M105" s="23">
        <v>-7.1307695007999994E-2</v>
      </c>
      <c r="N105" s="23">
        <v>-3.7752292478999999E-2</v>
      </c>
      <c r="O105" s="23">
        <v>0.17140380258000001</v>
      </c>
      <c r="P105" s="51"/>
      <c r="Q105" s="21">
        <v>5.3558386757000002E-3</v>
      </c>
      <c r="R105" s="21">
        <v>6.7686262526999996E-2</v>
      </c>
      <c r="S105" s="51"/>
      <c r="T105" s="54">
        <v>3678.7890877999998</v>
      </c>
      <c r="U105" s="56">
        <v>1.787E-2</v>
      </c>
      <c r="V105"/>
      <c r="W105" s="54">
        <v>1405367.3748999999</v>
      </c>
      <c r="X105" s="54">
        <v>1299422.6235</v>
      </c>
      <c r="Y105" s="46">
        <v>1.081532173970188</v>
      </c>
      <c r="Z105"/>
      <c r="AA105" s="47">
        <v>0.66</v>
      </c>
      <c r="AB105" s="23">
        <v>6.6359447004608302E-2</v>
      </c>
      <c r="AC105" s="23" t="s">
        <v>162</v>
      </c>
      <c r="AD105" s="55">
        <v>44012</v>
      </c>
    </row>
    <row r="106" spans="1:30" s="5" customFormat="1" ht="15" customHeight="1" x14ac:dyDescent="0.35">
      <c r="A106" s="18"/>
      <c r="B106" s="20" t="s">
        <v>194</v>
      </c>
      <c r="C106" s="19" t="s">
        <v>372</v>
      </c>
      <c r="D106" s="19" t="s">
        <v>200</v>
      </c>
      <c r="E106" s="19" t="s">
        <v>258</v>
      </c>
      <c r="F106" s="19" t="s">
        <v>216</v>
      </c>
      <c r="G106" s="19" t="s">
        <v>373</v>
      </c>
      <c r="H106" s="21">
        <v>0.01</v>
      </c>
      <c r="I106"/>
      <c r="J106" s="22">
        <v>87</v>
      </c>
      <c r="K106"/>
      <c r="L106" s="23">
        <v>1.0363001827E-2</v>
      </c>
      <c r="M106" s="23">
        <v>0.10126777108000001</v>
      </c>
      <c r="N106" s="23">
        <v>-0.24401651659999998</v>
      </c>
      <c r="O106" s="23">
        <v>-7.4636959401E-2</v>
      </c>
      <c r="P106" s="51"/>
      <c r="Q106" s="21">
        <v>5.1993067590999998E-3</v>
      </c>
      <c r="R106" s="21">
        <v>6.2796147563000004E-2</v>
      </c>
      <c r="S106" s="51"/>
      <c r="T106" s="54">
        <v>975.69929047000005</v>
      </c>
      <c r="U106" s="56">
        <v>5.0000000000000001E-3</v>
      </c>
      <c r="V106"/>
      <c r="W106" s="54">
        <v>392058.01799999998</v>
      </c>
      <c r="X106" s="54">
        <v>436334.70945000002</v>
      </c>
      <c r="Y106" s="46">
        <v>0.89852585528707807</v>
      </c>
      <c r="Z106"/>
      <c r="AA106" s="47">
        <v>0.45</v>
      </c>
      <c r="AB106" s="23">
        <v>6.2068965517241385E-2</v>
      </c>
      <c r="AC106" s="23" t="s">
        <v>197</v>
      </c>
      <c r="AD106" s="55">
        <v>44022</v>
      </c>
    </row>
    <row r="107" spans="1:30" s="5" customFormat="1" ht="15" customHeight="1" x14ac:dyDescent="0.35">
      <c r="A107" s="18"/>
      <c r="B107" s="20" t="s">
        <v>195</v>
      </c>
      <c r="C107" s="19" t="s">
        <v>374</v>
      </c>
      <c r="D107" s="19" t="s">
        <v>200</v>
      </c>
      <c r="E107" s="19" t="s">
        <v>294</v>
      </c>
      <c r="F107" s="19" t="s">
        <v>215</v>
      </c>
      <c r="G107" s="19" t="s">
        <v>212</v>
      </c>
      <c r="H107" s="21">
        <v>9.4999999999999998E-3</v>
      </c>
      <c r="I107"/>
      <c r="J107" s="22">
        <v>126.2</v>
      </c>
      <c r="K107"/>
      <c r="L107" s="23">
        <v>-3.7963104131E-2</v>
      </c>
      <c r="M107" s="23">
        <v>5.2913155709000001E-2</v>
      </c>
      <c r="N107" s="23">
        <v>-4.5994159557999993E-2</v>
      </c>
      <c r="O107" s="23">
        <v>0.18762359297</v>
      </c>
      <c r="P107" s="51"/>
      <c r="Q107" s="21">
        <v>3.7970838395999999E-3</v>
      </c>
      <c r="R107" s="21">
        <v>5.9595630197000003E-2</v>
      </c>
      <c r="S107" s="51"/>
      <c r="T107" s="54">
        <v>6806.8661736000004</v>
      </c>
      <c r="U107" s="56">
        <v>1.6279999999999999E-2</v>
      </c>
      <c r="V107"/>
      <c r="W107" s="54">
        <v>1358019.9010000001</v>
      </c>
      <c r="X107" s="54">
        <v>1213001.3859000001</v>
      </c>
      <c r="Y107" s="46">
        <v>1.1195534620040042</v>
      </c>
      <c r="Z107"/>
      <c r="AA107" s="47">
        <v>0.5</v>
      </c>
      <c r="AB107" s="23">
        <v>4.7543581616481777E-2</v>
      </c>
      <c r="AC107" s="23" t="s">
        <v>160</v>
      </c>
      <c r="AD107" s="55">
        <v>44012</v>
      </c>
    </row>
    <row r="108" spans="1:30" s="26" customFormat="1" ht="16.5" customHeight="1" x14ac:dyDescent="0.35">
      <c r="A108" s="24"/>
      <c r="B108" s="20" t="s">
        <v>196</v>
      </c>
      <c r="C108" s="19" t="s">
        <v>375</v>
      </c>
      <c r="D108" s="19" t="s">
        <v>200</v>
      </c>
      <c r="E108" s="19" t="s">
        <v>219</v>
      </c>
      <c r="F108" s="19" t="s">
        <v>376</v>
      </c>
      <c r="G108" s="19" t="s">
        <v>377</v>
      </c>
      <c r="H108" s="21">
        <v>1.175E-2</v>
      </c>
      <c r="I108"/>
      <c r="J108" s="22">
        <v>86.9</v>
      </c>
      <c r="K108"/>
      <c r="L108" s="23">
        <v>-1.1489022864E-2</v>
      </c>
      <c r="M108" s="23">
        <v>-1.2894814448000001E-2</v>
      </c>
      <c r="N108" s="23">
        <v>-0.37946321673999994</v>
      </c>
      <c r="O108" s="23">
        <v>-7.2337980144000003E-2</v>
      </c>
      <c r="P108" s="51"/>
      <c r="Q108" s="21">
        <v>3.2879818593999997E-3</v>
      </c>
      <c r="R108" s="21">
        <v>3.5530607558999998E-2</v>
      </c>
      <c r="S108" s="51"/>
      <c r="T108" s="54">
        <v>984.26913124999999</v>
      </c>
      <c r="U108" s="56">
        <v>3.8500000000000001E-3</v>
      </c>
      <c r="V108"/>
      <c r="W108" s="54">
        <v>302189.01459999999</v>
      </c>
      <c r="X108" s="54">
        <v>346525.99930000002</v>
      </c>
      <c r="Y108" s="46">
        <v>0.87205293458625621</v>
      </c>
      <c r="Z108"/>
      <c r="AA108" s="47">
        <v>0.28999999999999998</v>
      </c>
      <c r="AB108" s="23">
        <v>4.0046029919447633E-2</v>
      </c>
      <c r="AC108" s="23" t="s">
        <v>0</v>
      </c>
      <c r="AD108" s="55">
        <v>44012</v>
      </c>
    </row>
    <row r="109" spans="1:30" s="26" customFormat="1" ht="16.5" customHeight="1" x14ac:dyDescent="0.35">
      <c r="A109" s="24"/>
      <c r="B109" s="20" t="s">
        <v>181</v>
      </c>
      <c r="C109" s="19" t="s">
        <v>378</v>
      </c>
      <c r="D109" s="19" t="s">
        <v>200</v>
      </c>
      <c r="E109" s="19" t="s">
        <v>222</v>
      </c>
      <c r="F109" s="19" t="s">
        <v>360</v>
      </c>
      <c r="G109" s="19" t="s">
        <v>379</v>
      </c>
      <c r="H109" s="21">
        <v>0.02</v>
      </c>
      <c r="I109"/>
      <c r="J109" s="22">
        <v>132.01</v>
      </c>
      <c r="K109"/>
      <c r="L109" s="23">
        <v>2.7475093400000001E-2</v>
      </c>
      <c r="M109" s="23">
        <v>9.8719593043000001E-2</v>
      </c>
      <c r="N109" s="23">
        <v>8.5017592417000007E-2</v>
      </c>
      <c r="O109" s="23">
        <v>0.15639971169</v>
      </c>
      <c r="P109" s="51"/>
      <c r="Q109" s="21">
        <v>7.7998301027000002E-3</v>
      </c>
      <c r="R109" s="21">
        <v>9.5389507154000006E-2</v>
      </c>
      <c r="S109" s="51"/>
      <c r="T109" s="54">
        <v>665.48272686999996</v>
      </c>
      <c r="U109" s="56">
        <v>4.1099999999999999E-3</v>
      </c>
      <c r="V109"/>
      <c r="W109" s="54">
        <v>330369.94212999998</v>
      </c>
      <c r="X109" s="54">
        <v>286659.40830000001</v>
      </c>
      <c r="Y109" s="46">
        <v>1.1524824672220604</v>
      </c>
      <c r="Z109"/>
      <c r="AA109" s="47">
        <v>1.01</v>
      </c>
      <c r="AB109" s="23">
        <v>9.1811226422240752E-2</v>
      </c>
      <c r="AC109" s="23" t="s">
        <v>160</v>
      </c>
      <c r="AD109" s="55">
        <v>44012</v>
      </c>
    </row>
    <row r="110" spans="1:30" s="26" customFormat="1" ht="16.5" customHeight="1" x14ac:dyDescent="0.35">
      <c r="A110" s="24"/>
      <c r="B110" s="20" t="s">
        <v>189</v>
      </c>
      <c r="C110" s="19" t="s">
        <v>380</v>
      </c>
      <c r="D110" s="19" t="s">
        <v>233</v>
      </c>
      <c r="E110" s="19" t="s">
        <v>222</v>
      </c>
      <c r="F110" s="19" t="s">
        <v>231</v>
      </c>
      <c r="G110" s="19" t="s">
        <v>231</v>
      </c>
      <c r="H110" s="21">
        <v>6.0000000000000001E-3</v>
      </c>
      <c r="I110"/>
      <c r="J110" s="22">
        <v>108</v>
      </c>
      <c r="K110"/>
      <c r="L110" s="23">
        <v>6.846486165E-2</v>
      </c>
      <c r="M110" s="23">
        <v>7.0024950522999993E-2</v>
      </c>
      <c r="N110" s="23">
        <v>3.8821218013000001E-2</v>
      </c>
      <c r="O110" s="23">
        <v>0.25114081274</v>
      </c>
      <c r="P110" s="51"/>
      <c r="Q110" s="21">
        <v>9.0235370238E-3</v>
      </c>
      <c r="R110" s="21">
        <v>0.10314936313</v>
      </c>
      <c r="S110" s="51"/>
      <c r="T110" s="54">
        <v>60.589907187999998</v>
      </c>
      <c r="U110" s="56" t="s">
        <v>403</v>
      </c>
      <c r="V110"/>
      <c r="W110" s="54">
        <v>184998.6</v>
      </c>
      <c r="X110" s="54">
        <v>147512.83239</v>
      </c>
      <c r="Y110" s="46">
        <v>1.2541186892194824</v>
      </c>
      <c r="Z110"/>
      <c r="AA110" s="47">
        <v>0.92040077642999996</v>
      </c>
      <c r="AB110" s="23">
        <v>0.10226675293666665</v>
      </c>
      <c r="AC110" s="23" t="s">
        <v>190</v>
      </c>
      <c r="AD110" s="55">
        <v>44012</v>
      </c>
    </row>
    <row r="111" spans="1:30" s="36" customFormat="1" ht="15" customHeight="1" x14ac:dyDescent="0.45">
      <c r="A111" s="5"/>
      <c r="B111" s="48"/>
      <c r="C111" s="28"/>
      <c r="D111" s="28"/>
      <c r="E111" s="27"/>
      <c r="F111" s="27"/>
      <c r="G111" s="29"/>
      <c r="H111" s="29"/>
      <c r="I111"/>
      <c r="J111" s="30"/>
      <c r="K111"/>
      <c r="L111" s="30"/>
      <c r="M111" s="31"/>
      <c r="N111" s="31"/>
      <c r="O111" s="31"/>
      <c r="P111"/>
      <c r="Q111" s="32"/>
      <c r="R111" s="32"/>
      <c r="S111"/>
      <c r="T111" s="35"/>
      <c r="U111" s="35"/>
      <c r="V111"/>
      <c r="W111" s="35"/>
      <c r="X111" s="35"/>
      <c r="Y111" s="35"/>
      <c r="Z111"/>
      <c r="AA111" s="33"/>
      <c r="AB111" s="33"/>
      <c r="AC111" s="33"/>
      <c r="AD111" s="34"/>
    </row>
    <row r="112" spans="1:30" s="36" customFormat="1" ht="15" customHeight="1" x14ac:dyDescent="0.45">
      <c r="A112" s="5"/>
      <c r="B112" s="48" t="s">
        <v>135</v>
      </c>
      <c r="C112" s="28"/>
      <c r="D112" s="28"/>
      <c r="E112" s="27"/>
      <c r="F112" s="27"/>
      <c r="G112" s="29"/>
      <c r="H112" s="29"/>
      <c r="I112"/>
      <c r="J112" s="30"/>
      <c r="K112"/>
      <c r="L112" s="30"/>
      <c r="M112" s="31"/>
      <c r="N112" s="31"/>
      <c r="O112" s="31"/>
      <c r="P112"/>
      <c r="Q112" s="32"/>
      <c r="R112" s="32"/>
      <c r="S112"/>
      <c r="T112" s="35"/>
      <c r="U112" s="35"/>
      <c r="V112"/>
      <c r="W112" s="35"/>
      <c r="X112" s="35"/>
      <c r="Y112" s="35"/>
      <c r="Z112"/>
      <c r="AA112" s="33"/>
      <c r="AB112" s="33"/>
      <c r="AC112" s="33"/>
      <c r="AD112" s="34"/>
    </row>
    <row r="113" spans="1:30" s="36" customFormat="1" ht="15" customHeight="1" x14ac:dyDescent="0.45">
      <c r="A113" s="5"/>
      <c r="B113" s="48" t="s">
        <v>136</v>
      </c>
      <c r="C113" s="28"/>
      <c r="D113" s="28"/>
      <c r="E113" s="27"/>
      <c r="F113" s="27"/>
      <c r="G113" s="29"/>
      <c r="H113" s="29"/>
      <c r="I113"/>
      <c r="J113" s="30"/>
      <c r="K113"/>
      <c r="L113" s="30"/>
      <c r="M113" s="31"/>
      <c r="N113" s="31"/>
      <c r="O113" s="31"/>
      <c r="P113"/>
      <c r="Q113" s="32"/>
      <c r="R113" s="32"/>
      <c r="S113"/>
      <c r="T113" s="35"/>
      <c r="U113" s="35"/>
      <c r="V113"/>
      <c r="W113" s="35"/>
      <c r="X113" s="35"/>
      <c r="Y113" s="35"/>
      <c r="Z113"/>
      <c r="AA113" s="33"/>
      <c r="AB113" s="33"/>
      <c r="AC113" s="33"/>
      <c r="AD113" s="34"/>
    </row>
    <row r="114" spans="1:30" s="36" customFormat="1" ht="15" customHeight="1" x14ac:dyDescent="0.45">
      <c r="A114" s="5"/>
      <c r="B114" s="48" t="s">
        <v>137</v>
      </c>
      <c r="C114" s="28"/>
      <c r="D114" s="28"/>
      <c r="E114" s="27"/>
      <c r="F114" s="27"/>
      <c r="G114" s="27"/>
      <c r="H114" s="29"/>
      <c r="I114"/>
      <c r="J114" s="30"/>
      <c r="K114"/>
      <c r="L114" s="30"/>
      <c r="M114" s="31"/>
      <c r="N114" s="31"/>
      <c r="O114" s="31"/>
      <c r="P114"/>
      <c r="Q114" s="32"/>
      <c r="R114" s="32"/>
      <c r="S114"/>
      <c r="T114" s="35"/>
      <c r="U114" s="35"/>
      <c r="V114"/>
      <c r="W114" s="35"/>
      <c r="X114" s="35"/>
      <c r="Y114" s="35"/>
      <c r="Z114"/>
      <c r="AA114" s="33"/>
      <c r="AB114" s="33"/>
      <c r="AC114" s="33"/>
      <c r="AD114" s="34"/>
    </row>
    <row r="115" spans="1:30" s="5" customFormat="1" ht="16.5" customHeight="1" x14ac:dyDescent="0.45">
      <c r="B115" s="49" t="s">
        <v>138</v>
      </c>
      <c r="C115" s="28"/>
      <c r="D115" s="28"/>
      <c r="E115" s="27"/>
      <c r="F115" s="27"/>
      <c r="G115" s="27"/>
      <c r="H115" s="29"/>
      <c r="I115"/>
      <c r="J115" s="30"/>
      <c r="K115"/>
      <c r="L115" s="30"/>
      <c r="M115" s="31"/>
      <c r="N115" s="31"/>
      <c r="O115" s="31"/>
      <c r="P115"/>
      <c r="Q115" s="32"/>
      <c r="R115" s="32"/>
      <c r="S115"/>
      <c r="T115" s="35"/>
      <c r="U115" s="35"/>
      <c r="V115"/>
      <c r="W115" s="35"/>
      <c r="X115" s="35"/>
      <c r="Y115" s="35"/>
      <c r="Z115"/>
      <c r="AA115" s="33"/>
      <c r="AB115" s="33"/>
      <c r="AC115" s="33"/>
      <c r="AD115" s="34"/>
    </row>
    <row r="116" spans="1:30" s="5" customFormat="1" ht="16.5" customHeight="1" x14ac:dyDescent="0.45">
      <c r="B116" s="49" t="s">
        <v>139</v>
      </c>
      <c r="C116" s="28"/>
      <c r="D116" s="28"/>
      <c r="E116" s="27"/>
      <c r="F116" s="27"/>
      <c r="G116" s="27"/>
      <c r="H116" s="29"/>
      <c r="I116"/>
      <c r="J116" s="30"/>
      <c r="K116"/>
      <c r="L116" s="30"/>
      <c r="M116" s="31"/>
      <c r="N116" s="31"/>
      <c r="O116" s="31"/>
      <c r="P116"/>
      <c r="Q116" s="32"/>
      <c r="R116" s="32"/>
      <c r="S116"/>
      <c r="T116" s="35"/>
      <c r="U116" s="35"/>
      <c r="V116"/>
      <c r="W116" s="35"/>
      <c r="X116" s="35"/>
      <c r="Y116" s="35"/>
      <c r="Z116"/>
      <c r="AA116" s="33"/>
      <c r="AB116" s="33"/>
      <c r="AC116" s="33"/>
      <c r="AD116" s="34"/>
    </row>
    <row r="117" spans="1:30" s="5" customFormat="1" ht="16.5" customHeight="1" x14ac:dyDescent="0.45">
      <c r="B117" s="48" t="s">
        <v>140</v>
      </c>
      <c r="C117" s="28"/>
      <c r="D117" s="28"/>
      <c r="E117" s="27"/>
      <c r="F117" s="27"/>
      <c r="G117" s="27"/>
      <c r="H117" s="29"/>
      <c r="I117"/>
      <c r="J117" s="30"/>
      <c r="K117"/>
      <c r="L117" s="30"/>
      <c r="M117" s="37"/>
      <c r="N117" s="37"/>
      <c r="O117" s="37"/>
      <c r="P117"/>
      <c r="Q117" s="38"/>
      <c r="R117" s="38"/>
      <c r="S117"/>
      <c r="T117" s="35"/>
      <c r="U117" s="35"/>
      <c r="V117"/>
      <c r="W117" s="35"/>
      <c r="X117" s="35"/>
      <c r="Y117" s="35"/>
      <c r="Z117"/>
      <c r="AA117" s="39"/>
      <c r="AB117" s="39"/>
      <c r="AC117" s="39"/>
      <c r="AD117" s="34"/>
    </row>
    <row r="118" spans="1:30" s="5" customFormat="1" ht="16.5" customHeight="1" x14ac:dyDescent="0.45">
      <c r="B118" s="48" t="s">
        <v>141</v>
      </c>
      <c r="C118" s="28"/>
      <c r="D118" s="28"/>
      <c r="E118" s="27"/>
      <c r="F118" s="27"/>
      <c r="G118" s="27"/>
      <c r="H118" s="29"/>
      <c r="I118"/>
      <c r="J118" s="30"/>
      <c r="K118"/>
      <c r="L118" s="30"/>
      <c r="M118" s="31"/>
      <c r="N118" s="31"/>
      <c r="O118" s="31"/>
      <c r="P118"/>
      <c r="Q118" s="32"/>
      <c r="R118" s="32"/>
      <c r="S118"/>
      <c r="T118" s="35"/>
      <c r="U118" s="35"/>
      <c r="V118"/>
      <c r="W118" s="35"/>
      <c r="X118" s="35"/>
      <c r="Y118" s="35"/>
      <c r="Z118"/>
      <c r="AA118" s="33"/>
      <c r="AB118" s="33"/>
      <c r="AC118" s="33"/>
      <c r="AD118" s="34"/>
    </row>
    <row r="119" spans="1:30" x14ac:dyDescent="0.35">
      <c r="B119" s="48" t="s">
        <v>142</v>
      </c>
      <c r="C119" s="40"/>
      <c r="D119" s="40"/>
      <c r="E119" s="25"/>
      <c r="F119" s="25"/>
      <c r="G119" s="25"/>
      <c r="H119" s="25"/>
      <c r="J119" s="25"/>
      <c r="L119" s="25"/>
      <c r="M119" s="25"/>
      <c r="N119" s="25"/>
      <c r="O119" s="25"/>
      <c r="Q119" s="25"/>
      <c r="R119" s="25"/>
      <c r="T119" s="25"/>
      <c r="U119" s="25"/>
      <c r="W119" s="25"/>
      <c r="X119" s="25"/>
      <c r="Y119" s="25"/>
      <c r="AA119" s="25"/>
      <c r="AB119" s="25"/>
      <c r="AC119" s="25"/>
      <c r="AD119" s="25"/>
    </row>
    <row r="120" spans="1:30" x14ac:dyDescent="0.35">
      <c r="B120" s="48" t="s">
        <v>143</v>
      </c>
      <c r="C120" s="40"/>
      <c r="D120" s="40"/>
      <c r="E120" s="25"/>
      <c r="F120" s="25"/>
      <c r="G120" s="25"/>
      <c r="H120" s="25"/>
      <c r="J120" s="25"/>
      <c r="L120" s="25"/>
      <c r="M120" s="25"/>
      <c r="N120" s="25"/>
      <c r="O120" s="25"/>
      <c r="Q120" s="25"/>
      <c r="R120" s="25"/>
      <c r="T120" s="25"/>
      <c r="U120" s="25"/>
      <c r="W120" s="25"/>
      <c r="X120" s="25"/>
      <c r="Y120" s="25"/>
      <c r="AA120" s="25"/>
      <c r="AB120" s="25"/>
      <c r="AC120" s="25"/>
      <c r="AD120" s="25"/>
    </row>
    <row r="121" spans="1:30" x14ac:dyDescent="0.35">
      <c r="B121" s="48" t="s">
        <v>144</v>
      </c>
      <c r="C121" s="40"/>
      <c r="D121" s="40"/>
      <c r="E121" s="25"/>
      <c r="F121" s="25"/>
      <c r="G121" s="25"/>
      <c r="H121" s="25"/>
      <c r="J121" s="25"/>
      <c r="L121" s="25"/>
      <c r="M121" s="25"/>
      <c r="N121" s="25"/>
      <c r="O121" s="25"/>
      <c r="Q121" s="25"/>
      <c r="R121" s="25"/>
      <c r="T121" s="25"/>
      <c r="U121" s="25"/>
      <c r="W121" s="25"/>
      <c r="X121" s="25"/>
      <c r="Y121" s="25"/>
      <c r="AA121" s="25"/>
      <c r="AB121" s="25"/>
      <c r="AC121" s="25"/>
      <c r="AD121" s="25"/>
    </row>
    <row r="122" spans="1:30" x14ac:dyDescent="0.35">
      <c r="B122" s="49" t="s">
        <v>145</v>
      </c>
      <c r="C122" s="40"/>
      <c r="D122" s="40"/>
      <c r="E122" s="25"/>
      <c r="F122" s="25"/>
      <c r="G122" s="25"/>
      <c r="H122" s="25"/>
      <c r="J122" s="25"/>
      <c r="L122" s="25"/>
      <c r="M122" s="25"/>
      <c r="N122" s="25"/>
      <c r="O122" s="25"/>
      <c r="Q122" s="25"/>
      <c r="R122" s="25"/>
      <c r="T122" s="25"/>
      <c r="U122" s="25"/>
      <c r="W122" s="25"/>
      <c r="X122" s="25"/>
      <c r="Y122" s="25"/>
      <c r="AA122" s="25"/>
      <c r="AB122" s="25"/>
      <c r="AC122" s="25"/>
      <c r="AD122" s="25"/>
    </row>
    <row r="123" spans="1:30" x14ac:dyDescent="0.35">
      <c r="B123" s="48" t="s">
        <v>146</v>
      </c>
      <c r="C123" s="40"/>
      <c r="D123" s="40"/>
      <c r="E123" s="25"/>
      <c r="F123" s="25"/>
      <c r="G123" s="25"/>
      <c r="H123" s="25"/>
      <c r="J123" s="25"/>
      <c r="L123" s="25"/>
      <c r="M123" s="25"/>
      <c r="N123" s="25"/>
      <c r="O123" s="25"/>
      <c r="Q123" s="25"/>
      <c r="R123" s="25"/>
      <c r="T123" s="25"/>
      <c r="U123" s="25"/>
      <c r="W123" s="25"/>
      <c r="X123" s="25"/>
      <c r="Y123" s="25"/>
      <c r="AA123" s="25"/>
      <c r="AB123" s="25"/>
      <c r="AC123" s="25"/>
      <c r="AD123" s="25"/>
    </row>
    <row r="124" spans="1:30" x14ac:dyDescent="0.35">
      <c r="B124" s="48"/>
      <c r="C124" s="40"/>
      <c r="D124" s="40"/>
      <c r="E124" s="25"/>
      <c r="F124" s="25"/>
      <c r="G124" s="25"/>
      <c r="H124" s="25"/>
      <c r="J124" s="25"/>
      <c r="L124" s="25"/>
      <c r="M124" s="25"/>
      <c r="N124" s="25"/>
      <c r="O124" s="25"/>
      <c r="Q124" s="25"/>
      <c r="R124" s="25"/>
      <c r="T124" s="25"/>
      <c r="U124" s="25"/>
      <c r="W124" s="25"/>
      <c r="X124" s="25"/>
      <c r="Y124" s="25"/>
      <c r="AA124" s="25"/>
      <c r="AB124" s="25"/>
      <c r="AC124" s="25"/>
      <c r="AD124" s="25"/>
    </row>
    <row r="125" spans="1:30" x14ac:dyDescent="0.35">
      <c r="B125" s="49" t="s">
        <v>147</v>
      </c>
      <c r="C125" s="40"/>
      <c r="D125" s="40"/>
      <c r="E125" s="25"/>
      <c r="F125" s="25"/>
      <c r="G125" s="25"/>
      <c r="H125" s="25"/>
      <c r="J125" s="25"/>
      <c r="L125" s="25"/>
      <c r="M125" s="25"/>
      <c r="N125" s="25"/>
      <c r="O125" s="25"/>
      <c r="Q125" s="25"/>
      <c r="R125" s="25"/>
      <c r="T125" s="25"/>
      <c r="U125" s="25"/>
      <c r="W125" s="25"/>
      <c r="X125" s="25"/>
      <c r="Y125" s="25"/>
      <c r="AA125" s="25"/>
      <c r="AB125" s="25"/>
      <c r="AC125" s="25"/>
      <c r="AD125" s="25"/>
    </row>
    <row r="126" spans="1:30" x14ac:dyDescent="0.35">
      <c r="B126" s="49" t="s">
        <v>385</v>
      </c>
    </row>
    <row r="127" spans="1:30" ht="14.5" hidden="1" customHeight="1" x14ac:dyDescent="0.35"/>
    <row r="128" spans="1:30" ht="14.5" hidden="1" customHeight="1" x14ac:dyDescent="0.35"/>
    <row r="129" ht="14.5" hidden="1" customHeight="1" x14ac:dyDescent="0.35"/>
    <row r="130" ht="14.5" hidden="1" customHeight="1" x14ac:dyDescent="0.35"/>
    <row r="131" ht="14.5" hidden="1" customHeight="1" x14ac:dyDescent="0.35"/>
    <row r="132" ht="14.5" hidden="1" customHeight="1" x14ac:dyDescent="0.35"/>
    <row r="133" ht="14.5" hidden="1" customHeight="1" x14ac:dyDescent="0.35"/>
    <row r="134" ht="14.5" hidden="1" customHeight="1" x14ac:dyDescent="0.35"/>
    <row r="135" ht="14.5" hidden="1" customHeight="1" x14ac:dyDescent="0.35"/>
    <row r="136" ht="14.5" hidden="1" customHeight="1" x14ac:dyDescent="0.35"/>
    <row r="137" ht="14.5" hidden="1" customHeight="1" x14ac:dyDescent="0.35"/>
    <row r="138" ht="14.5" hidden="1" customHeight="1" x14ac:dyDescent="0.35"/>
    <row r="139" ht="14.5" hidden="1" customHeight="1" x14ac:dyDescent="0.35"/>
    <row r="140" ht="14.5" hidden="1" customHeight="1" x14ac:dyDescent="0.35"/>
    <row r="141" ht="14.5" hidden="1" customHeight="1" x14ac:dyDescent="0.35"/>
    <row r="142" ht="14.5" hidden="1" customHeight="1" x14ac:dyDescent="0.35"/>
    <row r="143" ht="14.5" hidden="1" customHeight="1" x14ac:dyDescent="0.35"/>
    <row r="144" ht="14.5" hidden="1" customHeight="1" x14ac:dyDescent="0.35"/>
    <row r="145" ht="14.5" hidden="1" customHeight="1" x14ac:dyDescent="0.35"/>
    <row r="146" ht="14.5" hidden="1" customHeight="1" x14ac:dyDescent="0.35"/>
    <row r="147" ht="14.5" hidden="1" customHeight="1" x14ac:dyDescent="0.35"/>
    <row r="148" ht="14.5" hidden="1" customHeight="1" x14ac:dyDescent="0.35"/>
    <row r="149" ht="14.5" hidden="1" customHeight="1" x14ac:dyDescent="0.35"/>
    <row r="150" ht="14.5" hidden="1" customHeight="1" x14ac:dyDescent="0.35"/>
    <row r="151" ht="14.5" hidden="1" customHeight="1" x14ac:dyDescent="0.35"/>
    <row r="152" ht="14.5" hidden="1" customHeight="1" x14ac:dyDescent="0.35"/>
    <row r="153" ht="14.5" hidden="1" customHeight="1" x14ac:dyDescent="0.35"/>
    <row r="154" ht="14.5" hidden="1" customHeight="1" x14ac:dyDescent="0.35"/>
    <row r="155" ht="14.5" hidden="1" customHeight="1" x14ac:dyDescent="0.35"/>
    <row r="156" ht="14.5" hidden="1" customHeight="1" x14ac:dyDescent="0.35"/>
    <row r="157" ht="14.5" hidden="1" customHeight="1" x14ac:dyDescent="0.35"/>
    <row r="158" ht="14.5" hidden="1" customHeight="1" x14ac:dyDescent="0.35"/>
    <row r="159" ht="14.5" hidden="1" customHeight="1" x14ac:dyDescent="0.35"/>
    <row r="160" ht="14.5" hidden="1" customHeight="1" x14ac:dyDescent="0.35"/>
    <row r="161" ht="14.5" hidden="1" customHeight="1" x14ac:dyDescent="0.35"/>
    <row r="162" ht="14.5" hidden="1" customHeight="1" x14ac:dyDescent="0.35"/>
    <row r="163" ht="14.5" hidden="1" customHeight="1" x14ac:dyDescent="0.35"/>
    <row r="164" ht="14.5" hidden="1" customHeight="1" x14ac:dyDescent="0.35"/>
    <row r="165" ht="14.5" hidden="1" customHeight="1" x14ac:dyDescent="0.35"/>
    <row r="166" ht="14.5" hidden="1" customHeight="1" x14ac:dyDescent="0.35"/>
    <row r="167" ht="14.5" hidden="1" customHeight="1" x14ac:dyDescent="0.35"/>
    <row r="168" ht="14.5" hidden="1" customHeight="1" x14ac:dyDescent="0.35"/>
    <row r="169" ht="14.5" hidden="1" customHeight="1" x14ac:dyDescent="0.35"/>
    <row r="170" ht="14.5" hidden="1" customHeight="1" x14ac:dyDescent="0.35"/>
    <row r="171" ht="14.5" hidden="1" customHeight="1" x14ac:dyDescent="0.35"/>
    <row r="172" ht="14.5" hidden="1" customHeight="1" x14ac:dyDescent="0.35"/>
    <row r="173" ht="14.5" hidden="1" customHeight="1" x14ac:dyDescent="0.35"/>
    <row r="174" ht="14.5" hidden="1" customHeight="1" x14ac:dyDescent="0.35"/>
    <row r="175" ht="14.5" hidden="1" customHeight="1" x14ac:dyDescent="0.35"/>
    <row r="176" ht="14.5" hidden="1" customHeight="1" x14ac:dyDescent="0.35"/>
    <row r="177" ht="14.5" hidden="1" customHeight="1" x14ac:dyDescent="0.35"/>
    <row r="178" ht="14.5" hidden="1" customHeight="1" x14ac:dyDescent="0.35"/>
    <row r="179" ht="14.5" hidden="1" customHeight="1" x14ac:dyDescent="0.35"/>
    <row r="180" ht="14.5" hidden="1" customHeight="1" x14ac:dyDescent="0.35"/>
    <row r="181" ht="14.5" hidden="1" customHeight="1" x14ac:dyDescent="0.35"/>
    <row r="182" ht="14.5" hidden="1" customHeight="1" x14ac:dyDescent="0.35"/>
    <row r="183" ht="14.5" hidden="1" customHeight="1" x14ac:dyDescent="0.35"/>
    <row r="184" ht="14.5" hidden="1" customHeight="1" x14ac:dyDescent="0.35"/>
    <row r="185" ht="14.5" hidden="1" customHeight="1" x14ac:dyDescent="0.35"/>
    <row r="186" ht="14.5" hidden="1" customHeight="1" x14ac:dyDescent="0.35"/>
    <row r="187" ht="14.5" hidden="1" customHeight="1" x14ac:dyDescent="0.35"/>
    <row r="188" ht="14.5" hidden="1" customHeight="1" x14ac:dyDescent="0.35"/>
    <row r="189" ht="14.5" hidden="1" customHeight="1" x14ac:dyDescent="0.35"/>
    <row r="190" ht="14.5" hidden="1" customHeight="1" x14ac:dyDescent="0.35"/>
    <row r="191" ht="14.5" hidden="1" customHeight="1" x14ac:dyDescent="0.35"/>
    <row r="192" ht="14.5" hidden="1" customHeight="1" x14ac:dyDescent="0.35"/>
    <row r="193" ht="14.5" hidden="1" customHeight="1" x14ac:dyDescent="0.35"/>
    <row r="194" ht="14.5" hidden="1" customHeight="1" x14ac:dyDescent="0.35"/>
    <row r="195" ht="14.5" hidden="1" customHeight="1" x14ac:dyDescent="0.35"/>
    <row r="196" ht="14.5" hidden="1" customHeight="1" x14ac:dyDescent="0.35"/>
    <row r="197" ht="14.5" hidden="1" customHeight="1" x14ac:dyDescent="0.35"/>
    <row r="198" ht="14.5" hidden="1" customHeight="1" x14ac:dyDescent="0.35"/>
    <row r="199" ht="14.5" hidden="1" customHeight="1" x14ac:dyDescent="0.35"/>
    <row r="200" ht="14.5" hidden="1" customHeight="1" x14ac:dyDescent="0.35"/>
    <row r="201" ht="14.5" hidden="1" customHeight="1" x14ac:dyDescent="0.35"/>
    <row r="202" ht="14.5" hidden="1" customHeight="1" x14ac:dyDescent="0.35"/>
    <row r="203" ht="14.5" hidden="1" customHeight="1" x14ac:dyDescent="0.35"/>
    <row r="204" ht="14.5" hidden="1" customHeight="1" x14ac:dyDescent="0.35"/>
    <row r="205" ht="14.5" hidden="1" customHeight="1" x14ac:dyDescent="0.35"/>
    <row r="206" ht="14.5" hidden="1" customHeight="1" x14ac:dyDescent="0.35"/>
    <row r="207" ht="14.5" hidden="1" customHeight="1" x14ac:dyDescent="0.35"/>
    <row r="208" ht="14.5" hidden="1" customHeight="1" x14ac:dyDescent="0.35"/>
    <row r="209" ht="14.5" hidden="1" customHeight="1" x14ac:dyDescent="0.35"/>
    <row r="210" ht="14.5" hidden="1" customHeight="1" x14ac:dyDescent="0.35"/>
    <row r="211" ht="14.5" hidden="1" customHeight="1" x14ac:dyDescent="0.35"/>
    <row r="212" ht="14.5" hidden="1" customHeight="1" x14ac:dyDescent="0.35"/>
    <row r="213" ht="14.5" hidden="1" customHeight="1" x14ac:dyDescent="0.35"/>
    <row r="214" ht="14.5" hidden="1" customHeight="1" x14ac:dyDescent="0.35"/>
    <row r="215" ht="14.5" hidden="1" customHeight="1" x14ac:dyDescent="0.35"/>
    <row r="216" ht="14.5" hidden="1" customHeight="1" x14ac:dyDescent="0.35"/>
    <row r="217" ht="14.5" hidden="1" customHeight="1" x14ac:dyDescent="0.35"/>
    <row r="218" ht="14.5" hidden="1" customHeight="1" x14ac:dyDescent="0.35"/>
    <row r="219" ht="14.5" hidden="1" customHeight="1" x14ac:dyDescent="0.35"/>
    <row r="220" ht="14.5" hidden="1" customHeight="1" x14ac:dyDescent="0.35"/>
    <row r="221" ht="14.5" hidden="1" customHeight="1" x14ac:dyDescent="0.35"/>
    <row r="222" ht="14.5" hidden="1" customHeight="1" x14ac:dyDescent="0.35"/>
    <row r="223" ht="14.5" hidden="1" customHeight="1" x14ac:dyDescent="0.35"/>
    <row r="224" ht="14.5" hidden="1" customHeight="1" x14ac:dyDescent="0.35"/>
    <row r="225" ht="14.5" hidden="1" customHeight="1" x14ac:dyDescent="0.35"/>
    <row r="226" ht="14.5" hidden="1" customHeight="1" x14ac:dyDescent="0.35"/>
    <row r="227" ht="14.5" hidden="1" customHeight="1" x14ac:dyDescent="0.35"/>
    <row r="228" ht="14.5" hidden="1" customHeight="1" x14ac:dyDescent="0.35"/>
    <row r="229" ht="14.5" hidden="1" customHeight="1" x14ac:dyDescent="0.35"/>
    <row r="230" ht="14.5" hidden="1" customHeight="1" x14ac:dyDescent="0.35"/>
    <row r="231" ht="14.5" hidden="1" customHeight="1" x14ac:dyDescent="0.35"/>
    <row r="232" ht="14.5" hidden="1" customHeight="1" x14ac:dyDescent="0.35"/>
    <row r="233" ht="14.5" hidden="1" customHeight="1" x14ac:dyDescent="0.35"/>
    <row r="234" ht="14.5" hidden="1" customHeight="1" x14ac:dyDescent="0.35"/>
    <row r="235" ht="14.5" hidden="1" customHeight="1" x14ac:dyDescent="0.35"/>
    <row r="236" ht="14.5" hidden="1" customHeight="1" x14ac:dyDescent="0.35"/>
    <row r="237" ht="14.5" hidden="1" customHeight="1" x14ac:dyDescent="0.35"/>
    <row r="238" ht="14.5" hidden="1" customHeight="1" x14ac:dyDescent="0.35"/>
    <row r="239" ht="14.5" hidden="1" customHeight="1" x14ac:dyDescent="0.35"/>
    <row r="240" ht="14.5" hidden="1" customHeight="1" x14ac:dyDescent="0.35"/>
    <row r="241" ht="14.5" hidden="1" customHeight="1" x14ac:dyDescent="0.35"/>
    <row r="242" ht="14.5" hidden="1" customHeight="1" x14ac:dyDescent="0.35"/>
    <row r="243" ht="14.5" hidden="1" customHeight="1" x14ac:dyDescent="0.35"/>
    <row r="244" ht="14.5" hidden="1" customHeight="1" x14ac:dyDescent="0.35"/>
    <row r="245" ht="14.5" hidden="1" customHeight="1" x14ac:dyDescent="0.35"/>
    <row r="246" ht="14.5" hidden="1" customHeight="1" x14ac:dyDescent="0.35"/>
    <row r="247" ht="14.5" hidden="1" customHeight="1" x14ac:dyDescent="0.35"/>
    <row r="248" ht="14.5" hidden="1" customHeight="1" x14ac:dyDescent="0.35"/>
    <row r="249" ht="14.5" hidden="1" customHeight="1" x14ac:dyDescent="0.35"/>
    <row r="250" ht="14.5" hidden="1" customHeight="1" x14ac:dyDescent="0.35"/>
    <row r="251" ht="14.5" hidden="1" customHeight="1" x14ac:dyDescent="0.35"/>
    <row r="252" ht="14.5" hidden="1" customHeight="1" x14ac:dyDescent="0.35"/>
    <row r="253" ht="14.5" hidden="1" customHeight="1" x14ac:dyDescent="0.35"/>
    <row r="254" ht="14.5" hidden="1" customHeight="1" x14ac:dyDescent="0.35"/>
    <row r="255" ht="14.5" hidden="1" customHeight="1" x14ac:dyDescent="0.35"/>
    <row r="256" ht="14.5" hidden="1" customHeight="1" x14ac:dyDescent="0.35"/>
    <row r="257" ht="14.5" hidden="1" customHeight="1" x14ac:dyDescent="0.35"/>
    <row r="258" ht="14.5" hidden="1" customHeight="1" x14ac:dyDescent="0.35"/>
    <row r="259" ht="14.5" hidden="1" customHeight="1" x14ac:dyDescent="0.35"/>
    <row r="260" ht="14.5" hidden="1" customHeight="1" x14ac:dyDescent="0.35"/>
    <row r="261" ht="14.5" hidden="1" customHeight="1" x14ac:dyDescent="0.35"/>
    <row r="262" ht="14.5" hidden="1" customHeight="1" x14ac:dyDescent="0.35"/>
    <row r="263" ht="14.5" hidden="1" customHeight="1" x14ac:dyDescent="0.35"/>
    <row r="264" ht="14.5" hidden="1" customHeight="1" x14ac:dyDescent="0.35"/>
    <row r="265" ht="14.5" hidden="1" customHeight="1" x14ac:dyDescent="0.35"/>
    <row r="266" ht="14.5" hidden="1" customHeight="1" x14ac:dyDescent="0.35"/>
    <row r="267" ht="14.5" hidden="1" customHeight="1" x14ac:dyDescent="0.35"/>
    <row r="268" ht="14.5" hidden="1" customHeight="1" x14ac:dyDescent="0.35"/>
    <row r="269" ht="14.5" hidden="1" customHeight="1" x14ac:dyDescent="0.35"/>
    <row r="270" ht="14.5" hidden="1" customHeight="1" x14ac:dyDescent="0.35"/>
    <row r="271" ht="14.5" hidden="1" customHeight="1" x14ac:dyDescent="0.35"/>
    <row r="272" ht="14.5" hidden="1" customHeight="1" x14ac:dyDescent="0.35"/>
    <row r="273" ht="14.5" hidden="1" customHeight="1" x14ac:dyDescent="0.35"/>
    <row r="274" ht="14.5" hidden="1" customHeight="1" x14ac:dyDescent="0.35"/>
    <row r="275" ht="14.5" hidden="1" customHeight="1" x14ac:dyDescent="0.35"/>
    <row r="276" ht="14.5" hidden="1" customHeight="1" x14ac:dyDescent="0.35"/>
    <row r="277" ht="14.5" hidden="1" customHeight="1" x14ac:dyDescent="0.35"/>
    <row r="278" ht="14.5" hidden="1" customHeight="1" x14ac:dyDescent="0.35"/>
    <row r="279" ht="14.5" hidden="1" customHeight="1" x14ac:dyDescent="0.35"/>
    <row r="280" ht="14.5" hidden="1" customHeight="1" x14ac:dyDescent="0.35"/>
    <row r="281" ht="14.5" hidden="1" customHeight="1" x14ac:dyDescent="0.35"/>
    <row r="282" ht="14.5" hidden="1" customHeight="1" x14ac:dyDescent="0.35"/>
    <row r="283" ht="14.5" hidden="1" customHeight="1" x14ac:dyDescent="0.35"/>
    <row r="284" ht="14.5" hidden="1" customHeight="1" x14ac:dyDescent="0.35"/>
    <row r="285" ht="14.5" hidden="1" customHeight="1" x14ac:dyDescent="0.35"/>
    <row r="286" ht="14.5" hidden="1" customHeight="1" x14ac:dyDescent="0.35"/>
    <row r="287" ht="14.5" hidden="1" customHeight="1" x14ac:dyDescent="0.35"/>
    <row r="288" ht="14.5" hidden="1" customHeight="1" x14ac:dyDescent="0.35"/>
    <row r="289" ht="14.5" hidden="1" customHeight="1" x14ac:dyDescent="0.35"/>
    <row r="290" ht="14.5" hidden="1" customHeight="1" x14ac:dyDescent="0.35"/>
    <row r="291" ht="14.5" hidden="1" customHeight="1" x14ac:dyDescent="0.35"/>
    <row r="292" ht="14.5" hidden="1" customHeight="1" x14ac:dyDescent="0.35"/>
    <row r="293" ht="14.5" hidden="1" customHeight="1" x14ac:dyDescent="0.35"/>
    <row r="294" ht="14.5" hidden="1" customHeight="1" x14ac:dyDescent="0.35"/>
    <row r="295" ht="14.5" hidden="1" customHeight="1" x14ac:dyDescent="0.35"/>
    <row r="296" ht="14.5" hidden="1" customHeight="1" x14ac:dyDescent="0.35"/>
    <row r="297" ht="14.5" hidden="1" customHeight="1" x14ac:dyDescent="0.35"/>
    <row r="298" ht="14.5" hidden="1" customHeight="1" x14ac:dyDescent="0.35"/>
    <row r="299" ht="14.5" hidden="1" customHeight="1" x14ac:dyDescent="0.35"/>
    <row r="300" ht="14.5" hidden="1" customHeight="1" x14ac:dyDescent="0.35"/>
    <row r="301" ht="14.5" hidden="1" customHeight="1" x14ac:dyDescent="0.35"/>
    <row r="302" ht="14.5" hidden="1" customHeight="1" x14ac:dyDescent="0.35"/>
    <row r="303" ht="14.5" hidden="1" customHeight="1" x14ac:dyDescent="0.35"/>
    <row r="304" ht="14.5" hidden="1" customHeight="1" x14ac:dyDescent="0.35"/>
    <row r="305" ht="14.5" hidden="1" customHeight="1" x14ac:dyDescent="0.35"/>
    <row r="306" ht="14.5" hidden="1" customHeight="1" x14ac:dyDescent="0.35"/>
    <row r="307" ht="14.5" hidden="1" customHeight="1" x14ac:dyDescent="0.35"/>
    <row r="308" ht="14.5" hidden="1" customHeight="1" x14ac:dyDescent="0.35"/>
    <row r="309" ht="14.5" hidden="1" customHeight="1" x14ac:dyDescent="0.35"/>
    <row r="310" ht="14.5" hidden="1" customHeight="1" x14ac:dyDescent="0.35"/>
    <row r="311" ht="14.5" hidden="1" customHeight="1" x14ac:dyDescent="0.35"/>
    <row r="312" ht="14.5" hidden="1" customHeight="1" x14ac:dyDescent="0.35"/>
    <row r="313" ht="14.5" hidden="1" customHeight="1" x14ac:dyDescent="0.35"/>
    <row r="314" ht="14.5" hidden="1" customHeight="1" x14ac:dyDescent="0.35"/>
    <row r="315" ht="14.5" hidden="1" customHeight="1" x14ac:dyDescent="0.35"/>
    <row r="316" ht="14.5" hidden="1" customHeight="1" x14ac:dyDescent="0.35"/>
    <row r="317" ht="14.5" hidden="1" customHeight="1" x14ac:dyDescent="0.35"/>
    <row r="318" ht="14.5" hidden="1" customHeight="1" x14ac:dyDescent="0.35"/>
    <row r="319" ht="14.5" hidden="1" customHeight="1" x14ac:dyDescent="0.35"/>
    <row r="320" ht="14.5" hidden="1" customHeight="1" x14ac:dyDescent="0.35"/>
    <row r="321" ht="14.5" hidden="1" customHeight="1" x14ac:dyDescent="0.35"/>
    <row r="322" ht="14.5" hidden="1" customHeight="1" x14ac:dyDescent="0.35"/>
    <row r="323" ht="14.5" hidden="1" customHeight="1" x14ac:dyDescent="0.35"/>
    <row r="324" ht="14.5" hidden="1" customHeight="1" x14ac:dyDescent="0.35"/>
    <row r="325" ht="14.5" hidden="1" customHeight="1" x14ac:dyDescent="0.35"/>
    <row r="326" ht="14.5" hidden="1" customHeight="1" x14ac:dyDescent="0.35"/>
    <row r="327" ht="14.5" hidden="1" customHeight="1" x14ac:dyDescent="0.35"/>
    <row r="328" ht="14.5" hidden="1" customHeight="1" x14ac:dyDescent="0.35"/>
    <row r="329" ht="14.5" hidden="1" customHeight="1" x14ac:dyDescent="0.35"/>
    <row r="330" ht="14.5" hidden="1" customHeight="1" x14ac:dyDescent="0.35"/>
    <row r="331" ht="14.5" hidden="1" customHeight="1" x14ac:dyDescent="0.35"/>
    <row r="332" ht="14.5" hidden="1" customHeight="1" x14ac:dyDescent="0.35"/>
    <row r="333" ht="14.5" hidden="1" customHeight="1" x14ac:dyDescent="0.35"/>
    <row r="334" ht="14.5" hidden="1" customHeight="1" x14ac:dyDescent="0.35"/>
    <row r="335" ht="14.5" hidden="1" customHeight="1" x14ac:dyDescent="0.35"/>
    <row r="336" ht="14.5" hidden="1" customHeight="1" x14ac:dyDescent="0.35"/>
    <row r="337" ht="14.5" hidden="1" customHeight="1" x14ac:dyDescent="0.35"/>
    <row r="338" ht="14.5" hidden="1" customHeight="1" x14ac:dyDescent="0.35"/>
    <row r="339" ht="14.5" hidden="1" customHeight="1" x14ac:dyDescent="0.35"/>
    <row r="340" ht="14.5" hidden="1" customHeight="1" x14ac:dyDescent="0.35"/>
    <row r="341" ht="14.5" hidden="1" customHeight="1" x14ac:dyDescent="0.35"/>
    <row r="342" ht="14.5" hidden="1" customHeight="1" x14ac:dyDescent="0.35"/>
    <row r="343" ht="14.5" hidden="1" customHeight="1" x14ac:dyDescent="0.35"/>
    <row r="344" ht="14.5" hidden="1" customHeight="1" x14ac:dyDescent="0.35"/>
    <row r="345" ht="14.5" hidden="1" customHeight="1" x14ac:dyDescent="0.35"/>
    <row r="346" ht="14.5" hidden="1" customHeight="1" x14ac:dyDescent="0.35"/>
    <row r="347" ht="14.5" hidden="1" customHeight="1" x14ac:dyDescent="0.35"/>
    <row r="348" ht="14.5" hidden="1" customHeight="1" x14ac:dyDescent="0.35"/>
    <row r="349" ht="14.5" hidden="1" customHeight="1" x14ac:dyDescent="0.35"/>
    <row r="350" ht="14.5" hidden="1" customHeight="1" x14ac:dyDescent="0.35"/>
    <row r="351" ht="14.5" hidden="1" customHeight="1" x14ac:dyDescent="0.35"/>
    <row r="352" ht="14.5" hidden="1" customHeight="1" x14ac:dyDescent="0.35"/>
    <row r="353" ht="14.5" hidden="1" customHeight="1" x14ac:dyDescent="0.35"/>
    <row r="354" ht="14.5" hidden="1" customHeight="1" x14ac:dyDescent="0.35"/>
    <row r="355" ht="14.5" hidden="1" customHeight="1" x14ac:dyDescent="0.35"/>
    <row r="356" ht="14.5" hidden="1" customHeight="1" x14ac:dyDescent="0.35"/>
    <row r="357" ht="14.5" hidden="1" customHeight="1" x14ac:dyDescent="0.35"/>
    <row r="358" ht="14.5" hidden="1" customHeight="1" x14ac:dyDescent="0.35"/>
    <row r="359" ht="14.5" hidden="1" customHeight="1" x14ac:dyDescent="0.35"/>
    <row r="360" ht="14.5" hidden="1" customHeight="1" x14ac:dyDescent="0.35"/>
    <row r="361" ht="14.5" hidden="1" customHeight="1" x14ac:dyDescent="0.35"/>
    <row r="362" ht="14.5" hidden="1" customHeight="1" x14ac:dyDescent="0.35"/>
    <row r="363" ht="14.5" hidden="1" customHeight="1" x14ac:dyDescent="0.35"/>
    <row r="364" ht="14.5" hidden="1" customHeight="1" x14ac:dyDescent="0.35"/>
    <row r="365" ht="14.5" hidden="1" customHeight="1" x14ac:dyDescent="0.35"/>
    <row r="366" ht="14.5" hidden="1" customHeight="1" x14ac:dyDescent="0.35"/>
    <row r="367" ht="14.5" hidden="1" customHeight="1" x14ac:dyDescent="0.35"/>
    <row r="368" ht="14.5" hidden="1" customHeight="1" x14ac:dyDescent="0.35"/>
    <row r="369" ht="14.5" hidden="1" customHeight="1" x14ac:dyDescent="0.35"/>
    <row r="370" ht="14.5" hidden="1" customHeight="1" x14ac:dyDescent="0.35"/>
    <row r="371" ht="14.5" hidden="1" customHeight="1" x14ac:dyDescent="0.35"/>
    <row r="372" ht="14.5" hidden="1" customHeight="1" x14ac:dyDescent="0.35"/>
    <row r="373" ht="14.5" hidden="1" customHeight="1" x14ac:dyDescent="0.35"/>
    <row r="374" ht="14.5" hidden="1" customHeight="1" x14ac:dyDescent="0.35"/>
    <row r="375" ht="14.5" hidden="1" customHeight="1" x14ac:dyDescent="0.35"/>
    <row r="376" ht="14.5" hidden="1" customHeight="1" x14ac:dyDescent="0.35"/>
    <row r="377" ht="14.5" hidden="1" customHeight="1" x14ac:dyDescent="0.35"/>
    <row r="378" ht="14.5" hidden="1" customHeight="1" x14ac:dyDescent="0.35"/>
    <row r="379" ht="14.5" hidden="1" customHeight="1" x14ac:dyDescent="0.35"/>
    <row r="380" ht="14.5" hidden="1" customHeight="1" x14ac:dyDescent="0.35"/>
    <row r="381" ht="14.5" hidden="1" customHeight="1" x14ac:dyDescent="0.35"/>
    <row r="382" ht="14.5" hidden="1" customHeight="1" x14ac:dyDescent="0.35"/>
    <row r="383" ht="14.5" hidden="1" customHeight="1" x14ac:dyDescent="0.35"/>
    <row r="384" ht="14.5" hidden="1" customHeight="1" x14ac:dyDescent="0.35"/>
    <row r="385" ht="14.5" hidden="1" customHeight="1" x14ac:dyDescent="0.35"/>
    <row r="386" ht="14.5" hidden="1" customHeight="1" x14ac:dyDescent="0.35"/>
    <row r="387" ht="14.5" hidden="1" customHeight="1" x14ac:dyDescent="0.35"/>
    <row r="388" ht="14.5" hidden="1" customHeight="1" x14ac:dyDescent="0.35"/>
    <row r="389" ht="14.5" hidden="1" customHeight="1" x14ac:dyDescent="0.35"/>
    <row r="390" ht="14.5" hidden="1" customHeight="1" x14ac:dyDescent="0.35"/>
    <row r="391" ht="14.5" hidden="1" customHeight="1" x14ac:dyDescent="0.35"/>
    <row r="392" ht="14.5" hidden="1" customHeight="1" x14ac:dyDescent="0.35"/>
    <row r="393" ht="14.5" hidden="1" customHeight="1" x14ac:dyDescent="0.35"/>
    <row r="394" ht="14.5" hidden="1" customHeight="1" x14ac:dyDescent="0.35"/>
    <row r="395" ht="14.5" hidden="1" customHeight="1" x14ac:dyDescent="0.35"/>
    <row r="396" ht="14.5" hidden="1" customHeight="1" x14ac:dyDescent="0.35"/>
    <row r="397" ht="14.5" hidden="1" customHeight="1" x14ac:dyDescent="0.35"/>
    <row r="398" ht="14.5" hidden="1" customHeight="1" x14ac:dyDescent="0.35"/>
    <row r="399" ht="14.5" hidden="1" customHeight="1" x14ac:dyDescent="0.35"/>
    <row r="400" ht="14.5" hidden="1" customHeight="1" x14ac:dyDescent="0.35"/>
    <row r="401" ht="14.5" hidden="1" customHeight="1" x14ac:dyDescent="0.35"/>
    <row r="402" ht="14.5" hidden="1" customHeight="1" x14ac:dyDescent="0.35"/>
    <row r="403" ht="14.5" hidden="1" customHeight="1" x14ac:dyDescent="0.35"/>
    <row r="404" ht="14.5" hidden="1" customHeight="1" x14ac:dyDescent="0.35"/>
    <row r="405" ht="14.5" hidden="1" customHeight="1" x14ac:dyDescent="0.35"/>
    <row r="406" ht="14.5" hidden="1" customHeight="1" x14ac:dyDescent="0.35"/>
    <row r="407" ht="14.5" hidden="1" customHeight="1" x14ac:dyDescent="0.35"/>
    <row r="408" ht="14.5" hidden="1" customHeight="1" x14ac:dyDescent="0.35"/>
    <row r="409" ht="14.5" hidden="1" customHeight="1" x14ac:dyDescent="0.35"/>
    <row r="410" ht="14.5" hidden="1" customHeight="1" x14ac:dyDescent="0.35"/>
    <row r="411" ht="14.5" hidden="1" customHeight="1" x14ac:dyDescent="0.35"/>
    <row r="412" ht="14.5" hidden="1" customHeight="1" x14ac:dyDescent="0.35"/>
    <row r="413" ht="14.5" hidden="1" customHeight="1" x14ac:dyDescent="0.35"/>
    <row r="414" ht="14.5" hidden="1" customHeight="1" x14ac:dyDescent="0.35"/>
    <row r="415" ht="14.5" hidden="1" customHeight="1" x14ac:dyDescent="0.35"/>
    <row r="416" ht="14.5" hidden="1" customHeight="1" x14ac:dyDescent="0.35"/>
    <row r="417" ht="14.5" hidden="1" customHeight="1" x14ac:dyDescent="0.35"/>
    <row r="418" ht="14.5" hidden="1" customHeight="1" x14ac:dyDescent="0.35"/>
    <row r="419" ht="14.5" hidden="1" customHeight="1" x14ac:dyDescent="0.35"/>
    <row r="420" ht="14.5" hidden="1" customHeight="1" x14ac:dyDescent="0.35"/>
    <row r="421" ht="14.5" hidden="1" customHeight="1" x14ac:dyDescent="0.35"/>
    <row r="422" ht="14.5" hidden="1" customHeight="1" x14ac:dyDescent="0.35"/>
    <row r="423" ht="14.5" hidden="1" customHeight="1" x14ac:dyDescent="0.35"/>
    <row r="424" ht="14.5" hidden="1" customHeight="1" x14ac:dyDescent="0.35"/>
    <row r="425" ht="14.5" hidden="1" customHeight="1" x14ac:dyDescent="0.35"/>
    <row r="426" ht="14.5" hidden="1" customHeight="1" x14ac:dyDescent="0.35"/>
    <row r="427" ht="14.5" hidden="1" customHeight="1" x14ac:dyDescent="0.35"/>
    <row r="428" ht="14.5" hidden="1" customHeight="1" x14ac:dyDescent="0.35"/>
    <row r="429" ht="14.5" hidden="1" customHeight="1" x14ac:dyDescent="0.35"/>
    <row r="430" ht="14.5" hidden="1" customHeight="1" x14ac:dyDescent="0.35"/>
    <row r="431" ht="14.5" hidden="1" customHeight="1" x14ac:dyDescent="0.35"/>
    <row r="432" ht="14.5" hidden="1" customHeight="1" x14ac:dyDescent="0.35"/>
    <row r="433" ht="14.5" hidden="1" customHeight="1" x14ac:dyDescent="0.35"/>
    <row r="434" ht="14.5" hidden="1" customHeight="1" x14ac:dyDescent="0.35"/>
    <row r="435" ht="14.5" hidden="1" customHeight="1" x14ac:dyDescent="0.35"/>
    <row r="436" ht="14.5" hidden="1" customHeight="1" x14ac:dyDescent="0.35"/>
    <row r="437" ht="14.5" hidden="1" customHeight="1" x14ac:dyDescent="0.35"/>
    <row r="438" ht="14.5" hidden="1" customHeight="1" x14ac:dyDescent="0.35"/>
    <row r="439" ht="14.5" hidden="1" customHeight="1" x14ac:dyDescent="0.35"/>
    <row r="440" ht="14.5" hidden="1" customHeight="1" x14ac:dyDescent="0.35"/>
    <row r="441" ht="14.5" hidden="1" customHeight="1" x14ac:dyDescent="0.35"/>
    <row r="442" ht="14.5" hidden="1" customHeight="1" x14ac:dyDescent="0.35"/>
    <row r="443" ht="14.5" hidden="1" customHeight="1" x14ac:dyDescent="0.35"/>
    <row r="444" ht="14.5" hidden="1" customHeight="1" x14ac:dyDescent="0.35"/>
    <row r="445" ht="14.5" hidden="1" customHeight="1" x14ac:dyDescent="0.35"/>
    <row r="446" ht="14.5" hidden="1" customHeight="1" x14ac:dyDescent="0.35"/>
    <row r="447" ht="14.5" hidden="1" customHeight="1" x14ac:dyDescent="0.35"/>
    <row r="448" ht="14.5" hidden="1" customHeight="1" x14ac:dyDescent="0.35"/>
    <row r="449" ht="14.5" hidden="1" customHeight="1" x14ac:dyDescent="0.35"/>
    <row r="450" ht="14.5" hidden="1" customHeight="1" x14ac:dyDescent="0.35"/>
    <row r="451" ht="14.5" hidden="1" customHeight="1" x14ac:dyDescent="0.35"/>
    <row r="452" ht="14.5" hidden="1" customHeight="1" x14ac:dyDescent="0.35"/>
    <row r="453" ht="14.5" hidden="1" customHeight="1" x14ac:dyDescent="0.35"/>
    <row r="454" ht="14.5" hidden="1" customHeight="1" x14ac:dyDescent="0.35"/>
    <row r="455" ht="14.5" hidden="1" customHeight="1" x14ac:dyDescent="0.35"/>
    <row r="456" ht="14.5" hidden="1" customHeight="1" x14ac:dyDescent="0.35"/>
    <row r="457" ht="14.5" hidden="1" customHeight="1" x14ac:dyDescent="0.35"/>
    <row r="458" ht="14.5" hidden="1" customHeight="1" x14ac:dyDescent="0.35"/>
    <row r="459" ht="14.5" hidden="1" customHeight="1" x14ac:dyDescent="0.35"/>
    <row r="460" ht="14.5" hidden="1" customHeight="1" x14ac:dyDescent="0.35"/>
    <row r="461" ht="14.5" hidden="1" customHeight="1" x14ac:dyDescent="0.35"/>
    <row r="462" ht="14.5" hidden="1" customHeight="1" x14ac:dyDescent="0.35"/>
    <row r="463" ht="14.5" hidden="1" customHeight="1" x14ac:dyDescent="0.35"/>
    <row r="464" ht="14.5" hidden="1" customHeight="1" x14ac:dyDescent="0.35"/>
    <row r="465" ht="14.5" hidden="1" customHeight="1" x14ac:dyDescent="0.35"/>
    <row r="466" ht="14.5" hidden="1" customHeight="1" x14ac:dyDescent="0.35"/>
    <row r="467" ht="14.5" hidden="1" customHeight="1" x14ac:dyDescent="0.35"/>
    <row r="468" ht="14.5" hidden="1" customHeight="1" x14ac:dyDescent="0.35"/>
    <row r="469" ht="14.5" hidden="1" customHeight="1" x14ac:dyDescent="0.35"/>
    <row r="470" ht="14.5" hidden="1" customHeight="1" x14ac:dyDescent="0.35"/>
    <row r="471" ht="14.5" hidden="1" customHeight="1" x14ac:dyDescent="0.35"/>
    <row r="472" ht="14.5" hidden="1" customHeight="1" x14ac:dyDescent="0.35"/>
    <row r="473" ht="14.5" hidden="1" customHeight="1" x14ac:dyDescent="0.35"/>
    <row r="474" ht="14.5" hidden="1" customHeight="1" x14ac:dyDescent="0.35"/>
    <row r="475" ht="14.5" hidden="1" customHeight="1" x14ac:dyDescent="0.35"/>
    <row r="476" ht="14.5" hidden="1" customHeight="1" x14ac:dyDescent="0.35"/>
    <row r="477" ht="14.5" hidden="1" customHeight="1" x14ac:dyDescent="0.35"/>
    <row r="478" ht="14.5" hidden="1" customHeight="1" x14ac:dyDescent="0.35"/>
    <row r="479" ht="14.5" hidden="1" customHeight="1" x14ac:dyDescent="0.35"/>
    <row r="480" ht="14.5" hidden="1" customHeight="1" x14ac:dyDescent="0.35"/>
    <row r="481" ht="14.5" hidden="1" customHeight="1" x14ac:dyDescent="0.35"/>
    <row r="482" ht="14.5" hidden="1" customHeight="1" x14ac:dyDescent="0.35"/>
    <row r="483" ht="14.5" hidden="1" customHeight="1" x14ac:dyDescent="0.35"/>
    <row r="484" ht="14.5" hidden="1" customHeight="1" x14ac:dyDescent="0.35"/>
    <row r="485" ht="14.5" hidden="1" customHeight="1" x14ac:dyDescent="0.35"/>
    <row r="486" ht="14.5" hidden="1" customHeight="1" x14ac:dyDescent="0.35"/>
    <row r="487" ht="14.5" hidden="1" customHeight="1" x14ac:dyDescent="0.35"/>
    <row r="488" ht="14.5" hidden="1" customHeight="1" x14ac:dyDescent="0.35"/>
    <row r="489" ht="14.5" hidden="1" customHeight="1" x14ac:dyDescent="0.35"/>
    <row r="490" ht="14.5" hidden="1" customHeight="1" x14ac:dyDescent="0.35"/>
    <row r="491" ht="14.5" hidden="1" customHeight="1" x14ac:dyDescent="0.35"/>
    <row r="492" ht="14.5" hidden="1" customHeight="1" x14ac:dyDescent="0.35"/>
    <row r="493" ht="14.5" hidden="1" customHeight="1" x14ac:dyDescent="0.35"/>
    <row r="494" ht="14.5" hidden="1" customHeight="1" x14ac:dyDescent="0.35"/>
    <row r="495" ht="14.5" hidden="1" customHeight="1" x14ac:dyDescent="0.35"/>
    <row r="496" ht="14.5" hidden="1" customHeight="1" x14ac:dyDescent="0.35"/>
    <row r="497" ht="14.5" hidden="1" customHeight="1" x14ac:dyDescent="0.35"/>
    <row r="498" ht="14.5" hidden="1" customHeight="1" x14ac:dyDescent="0.35"/>
    <row r="499" ht="14.5" hidden="1" customHeight="1" x14ac:dyDescent="0.35"/>
    <row r="500" ht="14.5" hidden="1" customHeight="1" x14ac:dyDescent="0.35"/>
    <row r="501" ht="14.5" hidden="1" customHeight="1" x14ac:dyDescent="0.35"/>
    <row r="502" ht="14.5" hidden="1" customHeight="1" x14ac:dyDescent="0.35"/>
    <row r="503" ht="14.5" hidden="1" customHeight="1" x14ac:dyDescent="0.35"/>
    <row r="504" ht="14.5" hidden="1" customHeight="1" x14ac:dyDescent="0.35"/>
    <row r="505" ht="14.5" hidden="1" customHeight="1" x14ac:dyDescent="0.35"/>
    <row r="506" ht="14.5" hidden="1" customHeight="1" x14ac:dyDescent="0.35"/>
    <row r="507" ht="14.5" hidden="1" customHeight="1" x14ac:dyDescent="0.35"/>
    <row r="508" ht="14.5" hidden="1" customHeight="1" x14ac:dyDescent="0.35"/>
    <row r="509" ht="14.5" hidden="1" customHeight="1" x14ac:dyDescent="0.35"/>
    <row r="510" ht="14.5" hidden="1" customHeight="1" x14ac:dyDescent="0.35"/>
    <row r="511" ht="14.5" hidden="1" customHeight="1" x14ac:dyDescent="0.35"/>
    <row r="512" ht="14.5" hidden="1" customHeight="1" x14ac:dyDescent="0.35"/>
    <row r="513" ht="14.5" hidden="1" customHeight="1" x14ac:dyDescent="0.35"/>
    <row r="514" ht="14.5" hidden="1" customHeight="1" x14ac:dyDescent="0.35"/>
    <row r="515" ht="14.5" hidden="1" customHeight="1" x14ac:dyDescent="0.35"/>
    <row r="516" ht="14.5" hidden="1" customHeight="1" x14ac:dyDescent="0.35"/>
    <row r="517" ht="14.5" hidden="1" customHeight="1" x14ac:dyDescent="0.35"/>
    <row r="518" ht="14.5" hidden="1" customHeight="1" x14ac:dyDescent="0.35"/>
    <row r="519" ht="14.5" hidden="1" customHeight="1" x14ac:dyDescent="0.35"/>
    <row r="520" ht="14.5" hidden="1" customHeight="1" x14ac:dyDescent="0.35"/>
    <row r="521" ht="14.5" hidden="1" customHeight="1" x14ac:dyDescent="0.35"/>
    <row r="522" ht="14.5" hidden="1" customHeight="1" x14ac:dyDescent="0.35"/>
    <row r="523" ht="14.5" hidden="1" customHeight="1" x14ac:dyDescent="0.35"/>
    <row r="524" ht="14.5" hidden="1" customHeight="1" x14ac:dyDescent="0.35"/>
    <row r="525" ht="14.5" hidden="1" customHeight="1" x14ac:dyDescent="0.35"/>
    <row r="526" ht="14.5" hidden="1" customHeight="1" x14ac:dyDescent="0.35"/>
    <row r="527" ht="14.5" hidden="1" customHeight="1" x14ac:dyDescent="0.35"/>
    <row r="528" ht="14.5" hidden="1" customHeight="1" x14ac:dyDescent="0.35"/>
    <row r="529" ht="14.5" hidden="1" customHeight="1" x14ac:dyDescent="0.35"/>
    <row r="530" ht="14.5" hidden="1" customHeight="1" x14ac:dyDescent="0.35"/>
    <row r="531" ht="14.5" hidden="1" customHeight="1" x14ac:dyDescent="0.35"/>
    <row r="532" ht="14.5" hidden="1" customHeight="1" x14ac:dyDescent="0.35"/>
    <row r="533" ht="14.5" hidden="1" customHeight="1" x14ac:dyDescent="0.35"/>
    <row r="534" ht="14.5" hidden="1" customHeight="1" x14ac:dyDescent="0.35"/>
    <row r="535" ht="14.5" hidden="1" customHeight="1" x14ac:dyDescent="0.35"/>
    <row r="536" ht="14.5" hidden="1" customHeight="1" x14ac:dyDescent="0.35"/>
    <row r="537" ht="14.5" hidden="1" customHeight="1" x14ac:dyDescent="0.35"/>
    <row r="538" ht="14.5" hidden="1" customHeight="1" x14ac:dyDescent="0.35"/>
    <row r="539" ht="14.5" hidden="1" customHeight="1" x14ac:dyDescent="0.35"/>
    <row r="540" ht="14.5" hidden="1" customHeight="1" x14ac:dyDescent="0.35"/>
    <row r="541" ht="14.5" hidden="1" customHeight="1" x14ac:dyDescent="0.35"/>
    <row r="542" ht="14.5" hidden="1" customHeight="1" x14ac:dyDescent="0.35"/>
    <row r="543" ht="14.5" hidden="1" customHeight="1" x14ac:dyDescent="0.35"/>
    <row r="544" ht="14.5" hidden="1" customHeight="1" x14ac:dyDescent="0.35"/>
    <row r="545" ht="14.5" hidden="1" customHeight="1" x14ac:dyDescent="0.35"/>
    <row r="546" ht="14.5" hidden="1" customHeight="1" x14ac:dyDescent="0.35"/>
    <row r="547" ht="14.5" hidden="1" customHeight="1" x14ac:dyDescent="0.35"/>
    <row r="548" ht="14.5" hidden="1" customHeight="1" x14ac:dyDescent="0.35"/>
    <row r="549" ht="14.5" hidden="1" customHeight="1" x14ac:dyDescent="0.35"/>
    <row r="550" ht="14.5" hidden="1" customHeight="1" x14ac:dyDescent="0.35"/>
    <row r="551" ht="14.5" hidden="1" customHeight="1" x14ac:dyDescent="0.35"/>
    <row r="552" ht="14.5" hidden="1" customHeight="1" x14ac:dyDescent="0.35"/>
    <row r="553" ht="14.5" hidden="1" customHeight="1" x14ac:dyDescent="0.35"/>
    <row r="554" ht="14.5" hidden="1" customHeight="1" x14ac:dyDescent="0.35"/>
    <row r="555" ht="14.5" hidden="1" customHeight="1" x14ac:dyDescent="0.35"/>
    <row r="556" ht="14.5" hidden="1" customHeight="1" x14ac:dyDescent="0.35"/>
    <row r="557" ht="14.5" hidden="1" customHeight="1" x14ac:dyDescent="0.35"/>
    <row r="558" ht="14.5" hidden="1" customHeight="1" x14ac:dyDescent="0.35"/>
    <row r="559" ht="14.5" hidden="1" customHeight="1" x14ac:dyDescent="0.35"/>
    <row r="560" ht="14.5" hidden="1" customHeight="1" x14ac:dyDescent="0.35"/>
    <row r="561" ht="14.5" hidden="1" customHeight="1" x14ac:dyDescent="0.35"/>
    <row r="562" ht="14.5" hidden="1" customHeight="1" x14ac:dyDescent="0.35"/>
    <row r="563" ht="14.5" hidden="1" customHeight="1" x14ac:dyDescent="0.35"/>
    <row r="564" ht="14.5" hidden="1" customHeight="1" x14ac:dyDescent="0.35"/>
    <row r="565" ht="14.5" hidden="1" customHeight="1" x14ac:dyDescent="0.35"/>
    <row r="566" ht="14.5" hidden="1" customHeight="1" x14ac:dyDescent="0.35"/>
    <row r="567" ht="14.5" hidden="1" customHeight="1" x14ac:dyDescent="0.35"/>
    <row r="568" ht="14.5" hidden="1" customHeight="1" x14ac:dyDescent="0.35"/>
    <row r="569" ht="14.5" hidden="1" customHeight="1" x14ac:dyDescent="0.35"/>
    <row r="570" ht="14.5" hidden="1" customHeight="1" x14ac:dyDescent="0.35"/>
    <row r="571" ht="14.5" hidden="1" customHeight="1" x14ac:dyDescent="0.35"/>
    <row r="572" ht="14.5" hidden="1" customHeight="1" x14ac:dyDescent="0.35"/>
    <row r="573" ht="14.5" hidden="1" customHeight="1" x14ac:dyDescent="0.35"/>
    <row r="574" ht="14.5" hidden="1" customHeight="1" x14ac:dyDescent="0.35"/>
    <row r="575" ht="14.5" hidden="1" customHeight="1" x14ac:dyDescent="0.35"/>
    <row r="576" ht="14.5" hidden="1" customHeight="1" x14ac:dyDescent="0.35"/>
    <row r="577" ht="14.5" hidden="1" customHeight="1" x14ac:dyDescent="0.35"/>
    <row r="578" ht="14.5" hidden="1" customHeight="1" x14ac:dyDescent="0.35"/>
    <row r="579" ht="14.5" hidden="1" customHeight="1" x14ac:dyDescent="0.35"/>
    <row r="580" ht="14.5" hidden="1" customHeight="1" x14ac:dyDescent="0.35"/>
    <row r="581" ht="14.5" hidden="1" customHeight="1" x14ac:dyDescent="0.35"/>
    <row r="582" ht="14.5" hidden="1" customHeight="1" x14ac:dyDescent="0.35"/>
    <row r="583" ht="14.5" hidden="1" customHeight="1" x14ac:dyDescent="0.35"/>
    <row r="584" ht="14.5" hidden="1" customHeight="1" x14ac:dyDescent="0.35"/>
    <row r="585" ht="14.5" hidden="1" customHeight="1" x14ac:dyDescent="0.35"/>
    <row r="586" ht="14.5" hidden="1" customHeight="1" x14ac:dyDescent="0.35"/>
    <row r="587" ht="14.5" hidden="1" customHeight="1" x14ac:dyDescent="0.35"/>
    <row r="588" ht="14.5" hidden="1" customHeight="1" x14ac:dyDescent="0.35"/>
    <row r="589" ht="14.5" hidden="1" customHeight="1" x14ac:dyDescent="0.35"/>
    <row r="590" ht="14.5" hidden="1" customHeight="1" x14ac:dyDescent="0.35"/>
    <row r="591" ht="14.5" hidden="1" customHeight="1" x14ac:dyDescent="0.35"/>
    <row r="592" ht="14.5" hidden="1" customHeight="1" x14ac:dyDescent="0.35"/>
    <row r="593" ht="14.5" hidden="1" customHeight="1" x14ac:dyDescent="0.35"/>
    <row r="594" ht="14.5" hidden="1" customHeight="1" x14ac:dyDescent="0.35"/>
    <row r="595" ht="14.5" hidden="1" customHeight="1" x14ac:dyDescent="0.35"/>
    <row r="596" ht="14.5" hidden="1" customHeight="1" x14ac:dyDescent="0.35"/>
    <row r="597" ht="14.5" hidden="1" customHeight="1" x14ac:dyDescent="0.35"/>
    <row r="598" ht="14.5" hidden="1" customHeight="1" x14ac:dyDescent="0.35"/>
    <row r="599" ht="14.5" hidden="1" customHeight="1" x14ac:dyDescent="0.35"/>
    <row r="600" ht="14.5" hidden="1" customHeight="1" x14ac:dyDescent="0.35"/>
    <row r="601" ht="14.5" hidden="1" customHeight="1" x14ac:dyDescent="0.35"/>
    <row r="602" ht="14.5" hidden="1" customHeight="1" x14ac:dyDescent="0.35"/>
    <row r="603" ht="14.5" hidden="1" customHeight="1" x14ac:dyDescent="0.35"/>
    <row r="604" ht="14.5" hidden="1" customHeight="1" x14ac:dyDescent="0.35"/>
    <row r="605" ht="14.5" hidden="1" customHeight="1" x14ac:dyDescent="0.35"/>
    <row r="606" ht="14.5" hidden="1" customHeight="1" x14ac:dyDescent="0.35"/>
    <row r="607" ht="14.5" hidden="1" customHeight="1" x14ac:dyDescent="0.35"/>
    <row r="608" ht="14.5" hidden="1" customHeight="1" x14ac:dyDescent="0.35"/>
    <row r="609" ht="14.5" hidden="1" customHeight="1" x14ac:dyDescent="0.35"/>
    <row r="610" ht="14.5" hidden="1" customHeight="1" x14ac:dyDescent="0.35"/>
    <row r="611" ht="14.5" hidden="1" customHeight="1" x14ac:dyDescent="0.35"/>
    <row r="612" ht="14.5" hidden="1" customHeight="1" x14ac:dyDescent="0.35"/>
    <row r="613" ht="14.5" hidden="1" customHeight="1" x14ac:dyDescent="0.35"/>
    <row r="614" ht="14.5" hidden="1" customHeight="1" x14ac:dyDescent="0.35"/>
    <row r="615" ht="14.5" hidden="1" customHeight="1" x14ac:dyDescent="0.35"/>
    <row r="616" ht="14.5" hidden="1" customHeight="1" x14ac:dyDescent="0.35"/>
    <row r="617" ht="14.5" hidden="1" customHeight="1" x14ac:dyDescent="0.35"/>
    <row r="618" ht="14.5" hidden="1" customHeight="1" x14ac:dyDescent="0.35"/>
    <row r="619" ht="14.5" hidden="1" customHeight="1" x14ac:dyDescent="0.35"/>
    <row r="620" ht="14.5" hidden="1" customHeight="1" x14ac:dyDescent="0.35"/>
    <row r="621" ht="14.5" hidden="1" customHeight="1" x14ac:dyDescent="0.35"/>
    <row r="622" ht="14.5" hidden="1" customHeight="1" x14ac:dyDescent="0.35"/>
    <row r="623" ht="14.5" hidden="1" customHeight="1" x14ac:dyDescent="0.35"/>
    <row r="624" ht="14.5" hidden="1" customHeight="1" x14ac:dyDescent="0.35"/>
    <row r="625" ht="14.5" hidden="1" customHeight="1" x14ac:dyDescent="0.35"/>
    <row r="626" ht="14.5" hidden="1" customHeight="1" x14ac:dyDescent="0.35"/>
    <row r="627" ht="14.5" hidden="1" customHeight="1" x14ac:dyDescent="0.35"/>
    <row r="628" ht="14.5" hidden="1" customHeight="1" x14ac:dyDescent="0.35"/>
    <row r="629" ht="14.5" hidden="1" customHeight="1" x14ac:dyDescent="0.35"/>
    <row r="630" ht="14.5" hidden="1" customHeight="1" x14ac:dyDescent="0.35"/>
    <row r="631" ht="14.5" hidden="1" customHeight="1" x14ac:dyDescent="0.35"/>
    <row r="632" ht="14.5" hidden="1" customHeight="1" x14ac:dyDescent="0.35"/>
    <row r="633" ht="14.5" hidden="1" customHeight="1" x14ac:dyDescent="0.35"/>
    <row r="634" ht="14.5" hidden="1" customHeight="1" x14ac:dyDescent="0.35"/>
    <row r="635" ht="14.5" hidden="1" customHeight="1" x14ac:dyDescent="0.35"/>
    <row r="636" ht="14.5" hidden="1" customHeight="1" x14ac:dyDescent="0.35"/>
    <row r="637" ht="14.5" hidden="1" customHeight="1" x14ac:dyDescent="0.35"/>
    <row r="638" ht="14.5" hidden="1" customHeight="1" x14ac:dyDescent="0.35"/>
    <row r="639" ht="14.5" hidden="1" customHeight="1" x14ac:dyDescent="0.35"/>
    <row r="640" ht="14.5" hidden="1" customHeight="1" x14ac:dyDescent="0.35"/>
    <row r="641" ht="14.5" hidden="1" customHeight="1" x14ac:dyDescent="0.35"/>
    <row r="642" ht="14.5" hidden="1" customHeight="1" x14ac:dyDescent="0.35"/>
    <row r="643" ht="14.5" hidden="1" customHeight="1" x14ac:dyDescent="0.35"/>
    <row r="644" ht="14.5" hidden="1" customHeight="1" x14ac:dyDescent="0.35"/>
    <row r="645" ht="14.5" hidden="1" customHeight="1" x14ac:dyDescent="0.35"/>
    <row r="646" ht="14.5" hidden="1" customHeight="1" x14ac:dyDescent="0.35"/>
    <row r="647" ht="14.5" hidden="1" customHeight="1" x14ac:dyDescent="0.35"/>
    <row r="648" ht="14.5" hidden="1" customHeight="1" x14ac:dyDescent="0.35"/>
    <row r="649" ht="14.5" hidden="1" customHeight="1" x14ac:dyDescent="0.35"/>
    <row r="650" ht="14.5" hidden="1" customHeight="1" x14ac:dyDescent="0.35"/>
    <row r="651" ht="14.5" hidden="1" customHeight="1" x14ac:dyDescent="0.35"/>
    <row r="652" ht="14.5" hidden="1" customHeight="1" x14ac:dyDescent="0.35"/>
    <row r="653" ht="14.5" hidden="1" customHeight="1" x14ac:dyDescent="0.35"/>
    <row r="654" ht="14.5" hidden="1" customHeight="1" x14ac:dyDescent="0.35"/>
    <row r="655" ht="14.5" hidden="1" customHeight="1" x14ac:dyDescent="0.35"/>
    <row r="656" ht="14.5" hidden="1" customHeight="1" x14ac:dyDescent="0.35"/>
    <row r="657" ht="14.5" hidden="1" customHeight="1" x14ac:dyDescent="0.35"/>
    <row r="658" ht="14.5" hidden="1" customHeight="1" x14ac:dyDescent="0.35"/>
    <row r="659" ht="14.5" hidden="1" customHeight="1" x14ac:dyDescent="0.35"/>
    <row r="660" ht="14.5" hidden="1" customHeight="1" x14ac:dyDescent="0.35"/>
    <row r="661" ht="14.5" hidden="1" customHeight="1" x14ac:dyDescent="0.35"/>
    <row r="662" ht="14.5" hidden="1" customHeight="1" x14ac:dyDescent="0.35"/>
    <row r="663" ht="14.5" hidden="1" customHeight="1" x14ac:dyDescent="0.35"/>
    <row r="664" ht="14.5" hidden="1" customHeight="1" x14ac:dyDescent="0.35"/>
    <row r="665" ht="14.5" hidden="1" customHeight="1" x14ac:dyDescent="0.35"/>
    <row r="666" ht="14.5" hidden="1" customHeight="1" x14ac:dyDescent="0.35"/>
    <row r="667" ht="14.5" hidden="1" customHeight="1" x14ac:dyDescent="0.35"/>
    <row r="668" ht="14.5" hidden="1" customHeight="1" x14ac:dyDescent="0.35"/>
    <row r="669" ht="14.5" hidden="1" customHeight="1" x14ac:dyDescent="0.35"/>
    <row r="670" ht="14.5" hidden="1" customHeight="1" x14ac:dyDescent="0.35"/>
    <row r="671" ht="14.5" hidden="1" customHeight="1" x14ac:dyDescent="0.35"/>
    <row r="672" ht="14.5" hidden="1" customHeight="1" x14ac:dyDescent="0.35"/>
    <row r="673" ht="14.5" hidden="1" customHeight="1" x14ac:dyDescent="0.35"/>
    <row r="674" ht="14.5" hidden="1" customHeight="1" x14ac:dyDescent="0.35"/>
    <row r="675" ht="14.5" hidden="1" customHeight="1" x14ac:dyDescent="0.35"/>
    <row r="676" ht="14.5" hidden="1" customHeight="1" x14ac:dyDescent="0.35"/>
    <row r="677" ht="14.5" hidden="1" customHeight="1" x14ac:dyDescent="0.35"/>
    <row r="678" ht="14.5" hidden="1" customHeight="1" x14ac:dyDescent="0.35"/>
    <row r="679" ht="14.5" hidden="1" customHeight="1" x14ac:dyDescent="0.35"/>
    <row r="680" ht="14.5" hidden="1" customHeight="1" x14ac:dyDescent="0.35"/>
    <row r="681" ht="14.5" hidden="1" customHeight="1" x14ac:dyDescent="0.35"/>
    <row r="682" ht="14.5" hidden="1" customHeight="1" x14ac:dyDescent="0.35"/>
    <row r="683" ht="14.5" hidden="1" customHeight="1" x14ac:dyDescent="0.35"/>
    <row r="684" ht="14.5" hidden="1" customHeight="1" x14ac:dyDescent="0.35"/>
    <row r="685" ht="14.5" hidden="1" customHeight="1" x14ac:dyDescent="0.35"/>
    <row r="686" ht="14.5" hidden="1" customHeight="1" x14ac:dyDescent="0.35"/>
    <row r="687" ht="14.5" hidden="1" customHeight="1" x14ac:dyDescent="0.35"/>
    <row r="688" ht="14.5" hidden="1" customHeight="1" x14ac:dyDescent="0.35"/>
    <row r="689" ht="14.5" hidden="1" customHeight="1" x14ac:dyDescent="0.35"/>
    <row r="690" ht="14.5" hidden="1" customHeight="1" x14ac:dyDescent="0.35"/>
    <row r="691" ht="14.5" hidden="1" customHeight="1" x14ac:dyDescent="0.35"/>
    <row r="692" ht="14.5" hidden="1" customHeight="1" x14ac:dyDescent="0.35"/>
    <row r="693" ht="14.5" hidden="1" customHeight="1" x14ac:dyDescent="0.35"/>
    <row r="694" ht="14.5" hidden="1" customHeight="1" x14ac:dyDescent="0.35"/>
    <row r="695" ht="14.5" hidden="1" customHeight="1" x14ac:dyDescent="0.35"/>
    <row r="696" ht="14.5" hidden="1" customHeight="1" x14ac:dyDescent="0.35"/>
    <row r="697" ht="14.5" hidden="1" customHeight="1" x14ac:dyDescent="0.35"/>
    <row r="698" ht="14.5" hidden="1" customHeight="1" x14ac:dyDescent="0.35"/>
    <row r="699" ht="14.5" hidden="1" customHeight="1" x14ac:dyDescent="0.35"/>
    <row r="700" ht="14.5" hidden="1" customHeight="1" x14ac:dyDescent="0.35"/>
    <row r="701" ht="14.5" hidden="1" customHeight="1" x14ac:dyDescent="0.35"/>
    <row r="702" ht="14.5" hidden="1" customHeight="1" x14ac:dyDescent="0.35"/>
    <row r="703" ht="14.5" hidden="1" customHeight="1" x14ac:dyDescent="0.35"/>
    <row r="704" ht="14.5" hidden="1" customHeight="1" x14ac:dyDescent="0.35"/>
    <row r="705" ht="14.5" hidden="1" customHeight="1" x14ac:dyDescent="0.35"/>
    <row r="706" ht="14.5" hidden="1" customHeight="1" x14ac:dyDescent="0.35"/>
    <row r="707" ht="14.5" hidden="1" customHeight="1" x14ac:dyDescent="0.35"/>
    <row r="708" ht="14.5" hidden="1" customHeight="1" x14ac:dyDescent="0.35"/>
    <row r="709" ht="14.5" hidden="1" customHeight="1" x14ac:dyDescent="0.35"/>
    <row r="710" ht="14.5" hidden="1" customHeight="1" x14ac:dyDescent="0.35"/>
    <row r="711" ht="14.5" hidden="1" customHeight="1" x14ac:dyDescent="0.35"/>
    <row r="712" ht="14.5" hidden="1" customHeight="1" x14ac:dyDescent="0.35"/>
    <row r="713" ht="14.5" hidden="1" customHeight="1" x14ac:dyDescent="0.35"/>
    <row r="714" ht="14.5" hidden="1" customHeight="1" x14ac:dyDescent="0.35"/>
    <row r="715" ht="14.5" hidden="1" customHeight="1" x14ac:dyDescent="0.35"/>
    <row r="716" ht="14.5" hidden="1" customHeight="1" x14ac:dyDescent="0.35"/>
    <row r="717" ht="14.5" hidden="1" customHeight="1" x14ac:dyDescent="0.35"/>
    <row r="718" ht="14.5" hidden="1" customHeight="1" x14ac:dyDescent="0.35"/>
    <row r="719" ht="14.5" hidden="1" customHeight="1" x14ac:dyDescent="0.35"/>
    <row r="720" ht="14.5" hidden="1" customHeight="1" x14ac:dyDescent="0.35"/>
    <row r="721" ht="14.5" hidden="1" customHeight="1" x14ac:dyDescent="0.35"/>
    <row r="722" ht="14.5" hidden="1" customHeight="1" x14ac:dyDescent="0.35"/>
    <row r="723" ht="14.5" hidden="1" customHeight="1" x14ac:dyDescent="0.35"/>
    <row r="724" ht="14.5" hidden="1" customHeight="1" x14ac:dyDescent="0.35"/>
    <row r="725" ht="14.5" hidden="1" customHeight="1" x14ac:dyDescent="0.35"/>
    <row r="726" ht="14.5" hidden="1" customHeight="1" x14ac:dyDescent="0.35"/>
    <row r="727" ht="14.5" hidden="1" customHeight="1" x14ac:dyDescent="0.35"/>
    <row r="728" ht="14.5" hidden="1" customHeight="1" x14ac:dyDescent="0.35"/>
    <row r="729" ht="14.5" hidden="1" customHeight="1" x14ac:dyDescent="0.35"/>
    <row r="730" ht="14.5" hidden="1" customHeight="1" x14ac:dyDescent="0.35"/>
    <row r="731" ht="14.5" hidden="1" customHeight="1" x14ac:dyDescent="0.35"/>
    <row r="732" ht="14.5" hidden="1" customHeight="1" x14ac:dyDescent="0.35"/>
    <row r="733" ht="14.5" hidden="1" customHeight="1" x14ac:dyDescent="0.35"/>
    <row r="734" ht="14.5" hidden="1" customHeight="1" x14ac:dyDescent="0.35"/>
    <row r="735" ht="14.5" hidden="1" customHeight="1" x14ac:dyDescent="0.35"/>
    <row r="736" ht="14.5" hidden="1" customHeight="1" x14ac:dyDescent="0.35"/>
    <row r="737" ht="14.5" hidden="1" customHeight="1" x14ac:dyDescent="0.35"/>
    <row r="738" ht="14.5" hidden="1" customHeight="1" x14ac:dyDescent="0.35"/>
    <row r="739" ht="14.5" hidden="1" customHeight="1" x14ac:dyDescent="0.35"/>
    <row r="740" ht="14.5" hidden="1" customHeight="1" x14ac:dyDescent="0.35"/>
    <row r="741" ht="14.5" hidden="1" customHeight="1" x14ac:dyDescent="0.35"/>
    <row r="742" ht="14.5" hidden="1" customHeight="1" x14ac:dyDescent="0.35"/>
    <row r="743" ht="14.5" hidden="1" customHeight="1" x14ac:dyDescent="0.35"/>
    <row r="744" ht="14.5" hidden="1" customHeight="1" x14ac:dyDescent="0.35"/>
    <row r="745" ht="14.5" hidden="1" customHeight="1" x14ac:dyDescent="0.35"/>
    <row r="746" ht="14.5" hidden="1" customHeight="1" x14ac:dyDescent="0.35"/>
    <row r="747" ht="14.5" hidden="1" customHeight="1" x14ac:dyDescent="0.35"/>
    <row r="748" ht="14.5" hidden="1" customHeight="1" x14ac:dyDescent="0.35"/>
    <row r="749" ht="14.5" hidden="1" customHeight="1" x14ac:dyDescent="0.35"/>
    <row r="750" ht="14.5" hidden="1" customHeight="1" x14ac:dyDescent="0.35"/>
    <row r="751" ht="14.5" hidden="1" customHeight="1" x14ac:dyDescent="0.35"/>
    <row r="752" ht="14.5" hidden="1" customHeight="1" x14ac:dyDescent="0.35"/>
    <row r="753" ht="14.5" hidden="1" customHeight="1" x14ac:dyDescent="0.35"/>
    <row r="754" ht="14.5" hidden="1" customHeight="1" x14ac:dyDescent="0.35"/>
    <row r="755" ht="14.5" hidden="1" customHeight="1" x14ac:dyDescent="0.35"/>
    <row r="756" ht="14.5" hidden="1" customHeight="1" x14ac:dyDescent="0.35"/>
    <row r="757" ht="14.5" hidden="1" customHeight="1" x14ac:dyDescent="0.35"/>
    <row r="758" ht="14.5" hidden="1" customHeight="1" x14ac:dyDescent="0.35"/>
    <row r="759" ht="14.5" hidden="1" customHeight="1" x14ac:dyDescent="0.35"/>
    <row r="760" ht="14.5" hidden="1" customHeight="1" x14ac:dyDescent="0.35"/>
    <row r="761" ht="14.5" hidden="1" customHeight="1" x14ac:dyDescent="0.35"/>
    <row r="762" ht="14.5" hidden="1" customHeight="1" x14ac:dyDescent="0.35"/>
    <row r="763" ht="14.5" hidden="1" customHeight="1" x14ac:dyDescent="0.35"/>
    <row r="764" ht="14.5" hidden="1" customHeight="1" x14ac:dyDescent="0.35"/>
    <row r="765" ht="14.5" hidden="1" customHeight="1" x14ac:dyDescent="0.35"/>
    <row r="766" ht="14.5" hidden="1" customHeight="1" x14ac:dyDescent="0.35"/>
    <row r="767" ht="14.5" hidden="1" customHeight="1" x14ac:dyDescent="0.35"/>
    <row r="768" ht="14.5" hidden="1" customHeight="1" x14ac:dyDescent="0.35"/>
    <row r="769" ht="14.5" hidden="1" customHeight="1" x14ac:dyDescent="0.35"/>
    <row r="770" ht="14.5" hidden="1" customHeight="1" x14ac:dyDescent="0.35"/>
    <row r="771" ht="14.5" hidden="1" customHeight="1" x14ac:dyDescent="0.35"/>
    <row r="772" ht="14.5" hidden="1" customHeight="1" x14ac:dyDescent="0.35"/>
    <row r="773" ht="14.5" hidden="1" customHeight="1" x14ac:dyDescent="0.35"/>
    <row r="774" ht="14.5" hidden="1" customHeight="1" x14ac:dyDescent="0.35"/>
    <row r="775" ht="14.5" hidden="1" customHeight="1" x14ac:dyDescent="0.35"/>
    <row r="776" ht="14.5" hidden="1" customHeight="1" x14ac:dyDescent="0.35"/>
    <row r="777" ht="14.5" hidden="1" customHeight="1" x14ac:dyDescent="0.35"/>
    <row r="778" ht="14.5" hidden="1" customHeight="1" x14ac:dyDescent="0.35"/>
    <row r="779" ht="14.5" hidden="1" customHeight="1" x14ac:dyDescent="0.35"/>
    <row r="780" ht="14.5" hidden="1" customHeight="1" x14ac:dyDescent="0.35"/>
    <row r="781" ht="14.5" hidden="1" customHeight="1" x14ac:dyDescent="0.35"/>
    <row r="782" ht="14.5" hidden="1" customHeight="1" x14ac:dyDescent="0.35"/>
    <row r="783" ht="14.5" hidden="1" customHeight="1" x14ac:dyDescent="0.35"/>
    <row r="784" ht="14.5" hidden="1" customHeight="1" x14ac:dyDescent="0.35"/>
    <row r="785" ht="14.5" hidden="1" customHeight="1" x14ac:dyDescent="0.35"/>
    <row r="786" ht="14.5" hidden="1" customHeight="1" x14ac:dyDescent="0.35"/>
    <row r="787" ht="14.5" hidden="1" customHeight="1" x14ac:dyDescent="0.35"/>
    <row r="788" ht="14.5" hidden="1" customHeight="1" x14ac:dyDescent="0.35"/>
    <row r="789" ht="14.5" hidden="1" customHeight="1" x14ac:dyDescent="0.35"/>
    <row r="790" ht="14.5" hidden="1" customHeight="1" x14ac:dyDescent="0.35"/>
    <row r="791" ht="14.5" hidden="1" customHeight="1" x14ac:dyDescent="0.35"/>
    <row r="792" ht="14.5" hidden="1" customHeight="1" x14ac:dyDescent="0.35"/>
    <row r="793" ht="14.5" hidden="1" customHeight="1" x14ac:dyDescent="0.35"/>
    <row r="794" ht="14.5" hidden="1" customHeight="1" x14ac:dyDescent="0.35"/>
    <row r="795" ht="14.5" hidden="1" customHeight="1" x14ac:dyDescent="0.35"/>
    <row r="796" ht="14.5" hidden="1" customHeight="1" x14ac:dyDescent="0.35"/>
    <row r="797" ht="14.5" hidden="1" customHeight="1" x14ac:dyDescent="0.35"/>
    <row r="798" ht="14.5" hidden="1" customHeight="1" x14ac:dyDescent="0.35"/>
    <row r="799" ht="14.5" hidden="1" customHeight="1" x14ac:dyDescent="0.35"/>
    <row r="800" ht="14.5" hidden="1" customHeight="1" x14ac:dyDescent="0.35"/>
    <row r="801" ht="14.5" hidden="1" customHeight="1" x14ac:dyDescent="0.35"/>
    <row r="802" ht="14.5" hidden="1" customHeight="1" x14ac:dyDescent="0.35"/>
    <row r="803" ht="14.5" hidden="1" customHeight="1" x14ac:dyDescent="0.35"/>
    <row r="804" ht="14.5" hidden="1" customHeight="1" x14ac:dyDescent="0.35"/>
    <row r="805" ht="14.5" hidden="1" customHeight="1" x14ac:dyDescent="0.35"/>
    <row r="806" ht="14.5" hidden="1" customHeight="1" x14ac:dyDescent="0.35"/>
    <row r="807" ht="14.5" hidden="1" customHeight="1" x14ac:dyDescent="0.35"/>
    <row r="808" ht="14.5" hidden="1" customHeight="1" x14ac:dyDescent="0.35"/>
    <row r="809" ht="14.5" hidden="1" customHeight="1" x14ac:dyDescent="0.35"/>
    <row r="810" ht="14.5" hidden="1" customHeight="1" x14ac:dyDescent="0.35"/>
    <row r="811" ht="14.5" hidden="1" customHeight="1" x14ac:dyDescent="0.35"/>
    <row r="812" ht="14.5" hidden="1" customHeight="1" x14ac:dyDescent="0.35"/>
    <row r="813" ht="14.5" hidden="1" customHeight="1" x14ac:dyDescent="0.35"/>
    <row r="814" ht="14.5" hidden="1" customHeight="1" x14ac:dyDescent="0.35"/>
    <row r="815" ht="14.5" hidden="1" customHeight="1" x14ac:dyDescent="0.35"/>
    <row r="816" ht="14.5" hidden="1" customHeight="1" x14ac:dyDescent="0.35"/>
    <row r="817" ht="14.5" hidden="1" customHeight="1" x14ac:dyDescent="0.35"/>
    <row r="818" ht="14.5" hidden="1" customHeight="1" x14ac:dyDescent="0.35"/>
    <row r="819" ht="14.5" hidden="1" customHeight="1" x14ac:dyDescent="0.35"/>
    <row r="820" ht="14.5" hidden="1" customHeight="1" x14ac:dyDescent="0.35"/>
    <row r="821" ht="14.5" hidden="1" customHeight="1" x14ac:dyDescent="0.35"/>
    <row r="822" ht="14.5" hidden="1" customHeight="1" x14ac:dyDescent="0.35"/>
    <row r="823" ht="14.5" hidden="1" customHeight="1" x14ac:dyDescent="0.35"/>
    <row r="824" ht="14.5" hidden="1" customHeight="1" x14ac:dyDescent="0.35"/>
    <row r="825" ht="14.5" hidden="1" customHeight="1" x14ac:dyDescent="0.35"/>
    <row r="826" ht="14.5" hidden="1" customHeight="1" x14ac:dyDescent="0.35"/>
    <row r="827" ht="14.5" hidden="1" customHeight="1" x14ac:dyDescent="0.35"/>
    <row r="828" ht="14.5" hidden="1" customHeight="1" x14ac:dyDescent="0.35"/>
    <row r="829" ht="14.5" hidden="1" customHeight="1" x14ac:dyDescent="0.35"/>
    <row r="830" ht="14.5" hidden="1" customHeight="1" x14ac:dyDescent="0.35"/>
    <row r="831" ht="14.5" hidden="1" customHeight="1" x14ac:dyDescent="0.35"/>
    <row r="832" ht="14.5" hidden="1" customHeight="1" x14ac:dyDescent="0.35"/>
    <row r="833" ht="14.5" hidden="1" customHeight="1" x14ac:dyDescent="0.35"/>
    <row r="834" ht="14.5" hidden="1" customHeight="1" x14ac:dyDescent="0.35"/>
    <row r="835" ht="14.5" hidden="1" customHeight="1" x14ac:dyDescent="0.35"/>
    <row r="836" ht="14.5" hidden="1" customHeight="1" x14ac:dyDescent="0.35"/>
    <row r="837" ht="14.5" hidden="1" customHeight="1" x14ac:dyDescent="0.35"/>
    <row r="838" ht="14.5" hidden="1" customHeight="1" x14ac:dyDescent="0.35"/>
    <row r="839" ht="14.5" hidden="1" customHeight="1" x14ac:dyDescent="0.35"/>
    <row r="840" ht="14.5" hidden="1" customHeight="1" x14ac:dyDescent="0.35"/>
    <row r="841" ht="14.5" hidden="1" customHeight="1" x14ac:dyDescent="0.35"/>
    <row r="842" ht="14.5" hidden="1" customHeight="1" x14ac:dyDescent="0.35"/>
    <row r="843" ht="14.5" hidden="1" customHeight="1" x14ac:dyDescent="0.35"/>
    <row r="844" ht="14.5" hidden="1" customHeight="1" x14ac:dyDescent="0.35"/>
    <row r="845" ht="14.5" hidden="1" customHeight="1" x14ac:dyDescent="0.35"/>
    <row r="846" ht="14.5" hidden="1" customHeight="1" x14ac:dyDescent="0.35"/>
    <row r="847" ht="14.5" hidden="1" customHeight="1" x14ac:dyDescent="0.35"/>
    <row r="848" ht="14.5" hidden="1" customHeight="1" x14ac:dyDescent="0.35"/>
    <row r="849" ht="14.5" hidden="1" customHeight="1" x14ac:dyDescent="0.35"/>
    <row r="850" ht="14.5" hidden="1" customHeight="1" x14ac:dyDescent="0.35"/>
    <row r="851" ht="14.5" hidden="1" customHeight="1" x14ac:dyDescent="0.35"/>
    <row r="852" ht="14.5" hidden="1" customHeight="1" x14ac:dyDescent="0.35"/>
    <row r="853" ht="14.5" hidden="1" customHeight="1" x14ac:dyDescent="0.35"/>
    <row r="854" ht="14.5" hidden="1" customHeight="1" x14ac:dyDescent="0.35"/>
    <row r="855" ht="14.5" hidden="1" customHeight="1" x14ac:dyDescent="0.35"/>
    <row r="856" ht="14.5" hidden="1" customHeight="1" x14ac:dyDescent="0.35"/>
    <row r="857" ht="14.5" hidden="1" customHeight="1" x14ac:dyDescent="0.35"/>
    <row r="858" ht="14.5" hidden="1" customHeight="1" x14ac:dyDescent="0.35"/>
    <row r="859" ht="14.5" hidden="1" customHeight="1" x14ac:dyDescent="0.35"/>
    <row r="860" ht="14.5" hidden="1" customHeight="1" x14ac:dyDescent="0.35"/>
    <row r="861" ht="14.5" hidden="1" customHeight="1" x14ac:dyDescent="0.35"/>
    <row r="862" ht="14.5" hidden="1" customHeight="1" x14ac:dyDescent="0.35"/>
    <row r="863" ht="14.5" hidden="1" customHeight="1" x14ac:dyDescent="0.35"/>
    <row r="864" ht="14.5" hidden="1" customHeight="1" x14ac:dyDescent="0.35"/>
    <row r="865" ht="14.5" hidden="1" customHeight="1" x14ac:dyDescent="0.35"/>
    <row r="866" ht="14.5" hidden="1" customHeight="1" x14ac:dyDescent="0.35"/>
    <row r="867" ht="14.5" hidden="1" customHeight="1" x14ac:dyDescent="0.35"/>
    <row r="868" ht="14.5" hidden="1" customHeight="1" x14ac:dyDescent="0.35"/>
    <row r="869" ht="14.5" hidden="1" customHeight="1" x14ac:dyDescent="0.35"/>
    <row r="870" ht="14.5" hidden="1" customHeight="1" x14ac:dyDescent="0.35"/>
    <row r="871" ht="14.5" hidden="1" customHeight="1" x14ac:dyDescent="0.35"/>
    <row r="872" ht="14.5" hidden="1" customHeight="1" x14ac:dyDescent="0.35"/>
    <row r="873" ht="14.5" hidden="1" customHeight="1" x14ac:dyDescent="0.35"/>
    <row r="874" ht="14.5" hidden="1" customHeight="1" x14ac:dyDescent="0.35"/>
    <row r="875" ht="14.5" hidden="1" customHeight="1" x14ac:dyDescent="0.35"/>
    <row r="876" ht="14.5" hidden="1" customHeight="1" x14ac:dyDescent="0.35"/>
    <row r="877" ht="14.5" hidden="1" customHeight="1" x14ac:dyDescent="0.35"/>
    <row r="878" ht="14.5" hidden="1" customHeight="1" x14ac:dyDescent="0.35"/>
    <row r="879" ht="14.5" hidden="1" customHeight="1" x14ac:dyDescent="0.35"/>
    <row r="880" ht="14.5" hidden="1" customHeight="1" x14ac:dyDescent="0.35"/>
    <row r="881" ht="14.5" hidden="1" customHeight="1" x14ac:dyDescent="0.35"/>
    <row r="882" ht="14.5" hidden="1" customHeight="1" x14ac:dyDescent="0.35"/>
    <row r="883" ht="14.5" hidden="1" customHeight="1" x14ac:dyDescent="0.35"/>
    <row r="884" ht="14.5" hidden="1" customHeight="1" x14ac:dyDescent="0.35"/>
    <row r="885" ht="14.5" hidden="1" customHeight="1" x14ac:dyDescent="0.35"/>
    <row r="886" ht="14.5" hidden="1" customHeight="1" x14ac:dyDescent="0.35"/>
    <row r="887" ht="14.5" hidden="1" customHeight="1" x14ac:dyDescent="0.35"/>
    <row r="888" ht="14.5" hidden="1" customHeight="1" x14ac:dyDescent="0.35"/>
    <row r="889" ht="14.5" hidden="1" customHeight="1" x14ac:dyDescent="0.35"/>
    <row r="890" ht="14.5" hidden="1" customHeight="1" x14ac:dyDescent="0.35"/>
    <row r="891" ht="14.5" hidden="1" customHeight="1" x14ac:dyDescent="0.35"/>
    <row r="892" ht="14.5" hidden="1" customHeight="1" x14ac:dyDescent="0.35"/>
    <row r="893" ht="14.5" hidden="1" customHeight="1" x14ac:dyDescent="0.35"/>
    <row r="894" ht="14.5" hidden="1" customHeight="1" x14ac:dyDescent="0.35"/>
    <row r="895" ht="14.5" hidden="1" customHeight="1" x14ac:dyDescent="0.35"/>
    <row r="896" ht="14.5" hidden="1" customHeight="1" x14ac:dyDescent="0.35"/>
    <row r="897" ht="14.5" hidden="1" customHeight="1" x14ac:dyDescent="0.35"/>
    <row r="898" ht="14.5" hidden="1" customHeight="1" x14ac:dyDescent="0.35"/>
    <row r="899" ht="14.5" hidden="1" customHeight="1" x14ac:dyDescent="0.35"/>
    <row r="900" ht="14.5" hidden="1" customHeight="1" x14ac:dyDescent="0.35"/>
    <row r="901" ht="14.5" hidden="1" customHeight="1" x14ac:dyDescent="0.35"/>
    <row r="902" ht="14.5" hidden="1" customHeight="1" x14ac:dyDescent="0.35"/>
    <row r="903" ht="14.5" hidden="1" customHeight="1" x14ac:dyDescent="0.35"/>
    <row r="904" ht="14.5" hidden="1" customHeight="1" x14ac:dyDescent="0.35"/>
    <row r="905" ht="14.5" hidden="1" customHeight="1" x14ac:dyDescent="0.35"/>
    <row r="906" ht="14.5" hidden="1" customHeight="1" x14ac:dyDescent="0.35"/>
    <row r="907" ht="14.5" hidden="1" customHeight="1" x14ac:dyDescent="0.35"/>
    <row r="908" ht="14.5" hidden="1" customHeight="1" x14ac:dyDescent="0.35"/>
    <row r="909" ht="14.5" hidden="1" customHeight="1" x14ac:dyDescent="0.35"/>
    <row r="910" ht="14.5" hidden="1" customHeight="1" x14ac:dyDescent="0.35"/>
    <row r="911" ht="14.5" hidden="1" customHeight="1" x14ac:dyDescent="0.35"/>
    <row r="912" ht="14.5" hidden="1" customHeight="1" x14ac:dyDescent="0.35"/>
    <row r="913" ht="14.5" hidden="1" customHeight="1" x14ac:dyDescent="0.35"/>
    <row r="914" ht="14.5" hidden="1" customHeight="1" x14ac:dyDescent="0.35"/>
    <row r="915" ht="14.5" hidden="1" customHeight="1" x14ac:dyDescent="0.35"/>
    <row r="916" ht="14.5" hidden="1" customHeight="1" x14ac:dyDescent="0.35"/>
    <row r="917" ht="14.5" hidden="1" customHeight="1" x14ac:dyDescent="0.35"/>
    <row r="918" ht="14.5" hidden="1" customHeight="1" x14ac:dyDescent="0.35"/>
    <row r="919" ht="14.5" hidden="1" customHeight="1" x14ac:dyDescent="0.35"/>
    <row r="920" ht="14.5" hidden="1" customHeight="1" x14ac:dyDescent="0.35"/>
    <row r="921" ht="14.5" hidden="1" customHeight="1" x14ac:dyDescent="0.35"/>
    <row r="922" ht="14.5" hidden="1" customHeight="1" x14ac:dyDescent="0.35"/>
    <row r="923" ht="14.5" hidden="1" customHeight="1" x14ac:dyDescent="0.35"/>
    <row r="924" ht="14.5" hidden="1" customHeight="1" x14ac:dyDescent="0.35"/>
    <row r="925" ht="14.5" hidden="1" customHeight="1" x14ac:dyDescent="0.35"/>
    <row r="926" ht="14.5" hidden="1" customHeight="1" x14ac:dyDescent="0.35"/>
    <row r="927" ht="14.5" hidden="1" customHeight="1" x14ac:dyDescent="0.35"/>
    <row r="928" ht="14.5" hidden="1" customHeight="1" x14ac:dyDescent="0.35"/>
    <row r="929" ht="14.5" hidden="1" customHeight="1" x14ac:dyDescent="0.35"/>
    <row r="930" ht="14.5" hidden="1" customHeight="1" x14ac:dyDescent="0.35"/>
    <row r="931" ht="14.5" hidden="1" customHeight="1" x14ac:dyDescent="0.35"/>
    <row r="932" ht="14.5" hidden="1" customHeight="1" x14ac:dyDescent="0.35"/>
    <row r="933" ht="14.5" hidden="1" customHeight="1" x14ac:dyDescent="0.35"/>
    <row r="934" ht="14.5" hidden="1" customHeight="1" x14ac:dyDescent="0.35"/>
    <row r="935" ht="14.5" hidden="1" customHeight="1" x14ac:dyDescent="0.35"/>
    <row r="936" ht="14.5" hidden="1" customHeight="1" x14ac:dyDescent="0.35"/>
    <row r="937" ht="14.5" hidden="1" customHeight="1" x14ac:dyDescent="0.35"/>
    <row r="938" ht="14.5" hidden="1" customHeight="1" x14ac:dyDescent="0.35"/>
    <row r="939" ht="14.5" hidden="1" customHeight="1" x14ac:dyDescent="0.35"/>
    <row r="940" ht="14.5" hidden="1" customHeight="1" x14ac:dyDescent="0.35"/>
    <row r="941" ht="14.5" hidden="1" customHeight="1" x14ac:dyDescent="0.35"/>
    <row r="942" ht="14.5" hidden="1" customHeight="1" x14ac:dyDescent="0.35"/>
    <row r="943" ht="14.5" hidden="1" customHeight="1" x14ac:dyDescent="0.35"/>
    <row r="944" ht="14.5" hidden="1" customHeight="1" x14ac:dyDescent="0.35"/>
    <row r="945" ht="14.5" hidden="1" customHeight="1" x14ac:dyDescent="0.35"/>
    <row r="946" ht="14.5" hidden="1" customHeight="1" x14ac:dyDescent="0.35"/>
    <row r="947" ht="14.5" hidden="1" customHeight="1" x14ac:dyDescent="0.35"/>
    <row r="948" ht="14.5" hidden="1" customHeight="1" x14ac:dyDescent="0.35"/>
    <row r="949" ht="14.5" hidden="1" customHeight="1" x14ac:dyDescent="0.35"/>
    <row r="950" ht="14.5" hidden="1" customHeight="1" x14ac:dyDescent="0.35"/>
    <row r="951" ht="14.5" hidden="1" customHeight="1" x14ac:dyDescent="0.35"/>
    <row r="952" ht="14.5" hidden="1" customHeight="1" x14ac:dyDescent="0.35"/>
    <row r="953" ht="14.5" hidden="1" customHeight="1" x14ac:dyDescent="0.35"/>
    <row r="954" ht="14.5" hidden="1" customHeight="1" x14ac:dyDescent="0.35"/>
    <row r="955" ht="14.5" hidden="1" customHeight="1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</sheetData>
  <mergeCells count="10">
    <mergeCell ref="L3:O3"/>
    <mergeCell ref="Q3:R3"/>
    <mergeCell ref="B1:B2"/>
    <mergeCell ref="T1:U2"/>
    <mergeCell ref="AA1:AD2"/>
    <mergeCell ref="C1:H2"/>
    <mergeCell ref="L1:O2"/>
    <mergeCell ref="Q1:R2"/>
    <mergeCell ref="J1:J2"/>
    <mergeCell ref="W1:Y2"/>
  </mergeCells>
  <conditionalFormatting sqref="C1:D1 C111:D1048576">
    <cfRule type="cellIs" dxfId="17" priority="47" operator="equal">
      <formula>1</formula>
    </cfRule>
    <cfRule type="cellIs" dxfId="16" priority="48" operator="equal">
      <formula>5</formula>
    </cfRule>
    <cfRule type="cellIs" dxfId="15" priority="49" operator="equal">
      <formula>4</formula>
    </cfRule>
    <cfRule type="cellIs" dxfId="14" priority="50" operator="equal">
      <formula>3</formula>
    </cfRule>
    <cfRule type="cellIs" dxfId="13" priority="51" operator="equal">
      <formula>2</formula>
    </cfRule>
    <cfRule type="cellIs" dxfId="12" priority="52" operator="equal">
      <formula>1</formula>
    </cfRule>
  </conditionalFormatting>
  <conditionalFormatting sqref="C3:D4">
    <cfRule type="cellIs" dxfId="11" priority="7" operator="equal">
      <formula>1</formula>
    </cfRule>
    <cfRule type="cellIs" dxfId="10" priority="8" operator="equal">
      <formula>5</formula>
    </cfRule>
    <cfRule type="cellIs" dxfId="9" priority="9" operator="equal">
      <formula>4</formula>
    </cfRule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conditionalFormatting sqref="B4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2">
        <v>9.2555499999999995E-3</v>
      </c>
      <c r="F2" s="42">
        <v>4.7988820000000001E-2</v>
      </c>
      <c r="G2" s="42">
        <v>0.13246072</v>
      </c>
      <c r="H2" s="42">
        <v>0.29083239999999999</v>
      </c>
      <c r="I2" s="42">
        <v>0.43981071999999999</v>
      </c>
      <c r="J2" s="42">
        <v>5.9042999999999997E-4</v>
      </c>
    </row>
    <row r="3" spans="1:10" x14ac:dyDescent="0.35">
      <c r="C3" t="s">
        <v>13</v>
      </c>
      <c r="E3" s="42">
        <v>1.416333E-2</v>
      </c>
      <c r="F3" s="42">
        <v>-4.7252300000000004E-3</v>
      </c>
      <c r="G3" s="42">
        <v>-9.7744149999999988E-2</v>
      </c>
      <c r="H3" s="42">
        <v>2.0416509999999999E-2</v>
      </c>
      <c r="I3" s="42">
        <v>0.44872711000000004</v>
      </c>
      <c r="J3" s="42">
        <v>0.15773797000000001</v>
      </c>
    </row>
    <row r="4" spans="1:10" x14ac:dyDescent="0.35">
      <c r="B4" t="s">
        <v>14</v>
      </c>
      <c r="C4" t="s">
        <v>15</v>
      </c>
      <c r="E4" s="42">
        <v>-4.1160189999999999E-2</v>
      </c>
      <c r="F4" s="42">
        <v>4.1243959999999996E-2</v>
      </c>
      <c r="G4" s="42">
        <v>0.29378390999999998</v>
      </c>
      <c r="H4" s="42">
        <v>0.18860879</v>
      </c>
      <c r="I4" s="42">
        <v>0.22389195999999997</v>
      </c>
      <c r="J4" s="42">
        <v>0.22939894</v>
      </c>
    </row>
    <row r="5" spans="1:10" x14ac:dyDescent="0.35">
      <c r="B5" t="s">
        <v>16</v>
      </c>
      <c r="C5" t="s">
        <v>17</v>
      </c>
      <c r="E5" s="42">
        <v>-3.6574089999999997E-2</v>
      </c>
      <c r="F5" s="42">
        <v>5.0992420000000004E-2</v>
      </c>
      <c r="G5" s="42">
        <v>0.29928682000000001</v>
      </c>
      <c r="H5" s="42">
        <v>0.19171126999999999</v>
      </c>
      <c r="I5" s="42">
        <v>0.23078377</v>
      </c>
      <c r="J5" s="42">
        <v>0.22288347999999999</v>
      </c>
    </row>
    <row r="6" spans="1:10" x14ac:dyDescent="0.35">
      <c r="B6" t="s">
        <v>18</v>
      </c>
      <c r="C6" t="s">
        <v>19</v>
      </c>
      <c r="E6" s="42">
        <v>-3.9948690000000002E-2</v>
      </c>
      <c r="F6" s="42">
        <v>4.0929859999999998E-2</v>
      </c>
      <c r="G6" s="42">
        <v>0.28532875000000002</v>
      </c>
      <c r="H6" s="42">
        <v>0.16733512</v>
      </c>
      <c r="I6" s="42">
        <v>0.21385542000000002</v>
      </c>
      <c r="J6" s="42">
        <v>0.22769249999999999</v>
      </c>
    </row>
    <row r="7" spans="1:10" x14ac:dyDescent="0.35">
      <c r="C7" t="s">
        <v>20</v>
      </c>
      <c r="D7" t="s">
        <v>12</v>
      </c>
      <c r="E7" s="42">
        <v>-9.3185899999999999E-3</v>
      </c>
      <c r="F7" s="42">
        <v>-1.2922949999999999E-2</v>
      </c>
      <c r="G7" s="42">
        <v>1.5727040000000001E-2</v>
      </c>
      <c r="H7" s="42">
        <v>0.1283318</v>
      </c>
      <c r="I7" s="42">
        <v>0.17470338000000002</v>
      </c>
      <c r="J7" s="42" t="s">
        <v>0</v>
      </c>
    </row>
    <row r="8" spans="1:10" x14ac:dyDescent="0.35">
      <c r="B8" t="s">
        <v>21</v>
      </c>
      <c r="C8" t="s">
        <v>22</v>
      </c>
      <c r="E8" s="42">
        <v>1.2564E-4</v>
      </c>
      <c r="F8" s="42">
        <v>5.6897989999999996E-2</v>
      </c>
      <c r="G8" s="42">
        <v>0.15357810999999999</v>
      </c>
      <c r="H8" s="42">
        <v>0.31636968999999998</v>
      </c>
      <c r="I8" s="42">
        <v>0.47018019999999999</v>
      </c>
      <c r="J8" s="42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2">
        <v>8.4288000000000006E-4</v>
      </c>
      <c r="F9" s="42">
        <v>4.921035E-2</v>
      </c>
      <c r="G9" s="42">
        <v>0.12372168</v>
      </c>
      <c r="H9" s="42">
        <v>0.31288935000000001</v>
      </c>
      <c r="I9" s="42">
        <v>0.47534013000000003</v>
      </c>
      <c r="J9" s="42">
        <v>3.6139890000000001E-2</v>
      </c>
    </row>
    <row r="10" spans="1:10" x14ac:dyDescent="0.35">
      <c r="C10" t="s">
        <v>24</v>
      </c>
      <c r="D10" t="s">
        <v>25</v>
      </c>
      <c r="E10" s="42">
        <v>-1.775968E-2</v>
      </c>
      <c r="F10" s="42">
        <v>5.5561049999999994E-2</v>
      </c>
      <c r="G10" s="42">
        <v>0.17426543999999999</v>
      </c>
      <c r="H10" s="42">
        <v>0.33124653000000004</v>
      </c>
      <c r="I10" s="42">
        <v>0.52390166000000005</v>
      </c>
      <c r="J10" s="42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2">
        <v>-1.1882479999999999E-2</v>
      </c>
      <c r="F11" s="42">
        <v>5.2828889999999996E-2</v>
      </c>
      <c r="G11" s="42">
        <v>0.15320043</v>
      </c>
      <c r="H11" s="42">
        <v>0.31710533000000002</v>
      </c>
      <c r="I11" s="42">
        <v>0.49727716999999999</v>
      </c>
      <c r="J11" s="42">
        <v>0.10001498</v>
      </c>
    </row>
    <row r="12" spans="1:10" x14ac:dyDescent="0.35">
      <c r="B12" t="s">
        <v>28</v>
      </c>
      <c r="C12" t="s">
        <v>29</v>
      </c>
      <c r="E12" s="42">
        <v>-5.6951869999999995E-2</v>
      </c>
      <c r="F12" s="42">
        <v>8.5230770000000011E-2</v>
      </c>
      <c r="G12" s="42">
        <v>0.49007181999999999</v>
      </c>
      <c r="H12" s="42">
        <v>0.29478708000000003</v>
      </c>
      <c r="I12" s="42">
        <v>7.3995129999999992E-2</v>
      </c>
      <c r="J12" s="42">
        <v>0.26075760999999997</v>
      </c>
    </row>
    <row r="13" spans="1:10" x14ac:dyDescent="0.35">
      <c r="C13" t="s">
        <v>30</v>
      </c>
      <c r="E13" s="42">
        <v>-2.896251E-2</v>
      </c>
      <c r="F13" s="42">
        <v>8.2725060000000003E-2</v>
      </c>
      <c r="G13" s="42">
        <v>0.27923690000000001</v>
      </c>
      <c r="H13" s="42">
        <v>0.18839524000000002</v>
      </c>
      <c r="I13" s="42">
        <v>0.25835476000000002</v>
      </c>
      <c r="J13" s="42">
        <v>0.20381920999999997</v>
      </c>
    </row>
    <row r="14" spans="1:10" x14ac:dyDescent="0.35">
      <c r="C14" t="s">
        <v>31</v>
      </c>
      <c r="D14">
        <v>1</v>
      </c>
      <c r="E14" s="42">
        <v>9.1042999999999992E-3</v>
      </c>
      <c r="F14" s="42">
        <v>5.3137169999999997E-2</v>
      </c>
      <c r="G14" s="42">
        <v>0.13685167000000001</v>
      </c>
      <c r="H14" s="42">
        <v>0.30502670999999998</v>
      </c>
      <c r="I14" s="42">
        <v>0.44977789000000001</v>
      </c>
      <c r="J14" s="42">
        <v>6.5575799999999995E-3</v>
      </c>
    </row>
    <row r="15" spans="1:10" x14ac:dyDescent="0.35">
      <c r="C15" t="s">
        <v>31</v>
      </c>
      <c r="D15" t="s">
        <v>32</v>
      </c>
      <c r="E15" s="42">
        <v>9.2491000000000003E-4</v>
      </c>
      <c r="F15" s="42">
        <v>7.3497820000000005E-2</v>
      </c>
      <c r="G15" s="42">
        <v>0.19474923</v>
      </c>
      <c r="H15" s="42">
        <v>0.36883794999999997</v>
      </c>
      <c r="I15" s="42">
        <v>0.50521094</v>
      </c>
      <c r="J15" s="42">
        <v>6.4910750000000003E-2</v>
      </c>
    </row>
    <row r="16" spans="1:10" x14ac:dyDescent="0.35">
      <c r="C16" t="s">
        <v>31</v>
      </c>
      <c r="D16" t="s">
        <v>27</v>
      </c>
      <c r="E16" s="42">
        <v>3.0195899999999999E-3</v>
      </c>
      <c r="F16" s="42">
        <v>6.8009769999999997E-2</v>
      </c>
      <c r="G16" s="42">
        <v>0.17670411000000003</v>
      </c>
      <c r="H16" s="42">
        <v>0.34629915999999999</v>
      </c>
      <c r="I16" s="42">
        <v>0.48541440999999996</v>
      </c>
      <c r="J16" s="42">
        <v>4.8681260000000004E-2</v>
      </c>
    </row>
    <row r="17" spans="2:10" x14ac:dyDescent="0.35">
      <c r="B17" t="s">
        <v>33</v>
      </c>
      <c r="C17" t="s">
        <v>34</v>
      </c>
      <c r="E17" s="42">
        <v>-1.048689E-2</v>
      </c>
      <c r="F17" s="42">
        <v>0.18794964</v>
      </c>
      <c r="G17" s="42">
        <v>0.45164834999999998</v>
      </c>
      <c r="H17" s="42">
        <v>0.28878049</v>
      </c>
      <c r="I17" s="42">
        <v>6.7043619999999998E-2</v>
      </c>
      <c r="J17" s="42">
        <v>0.21086241</v>
      </c>
    </row>
    <row r="18" spans="2:10" x14ac:dyDescent="0.35">
      <c r="C18" t="s">
        <v>35</v>
      </c>
      <c r="D18" t="s">
        <v>12</v>
      </c>
      <c r="E18" s="42">
        <v>1.4000000000000002E-3</v>
      </c>
      <c r="F18" s="42">
        <v>1.1043799999999999E-2</v>
      </c>
      <c r="G18" s="42">
        <v>4.0825310000000004E-2</v>
      </c>
      <c r="H18" s="42">
        <v>0.13739632999999998</v>
      </c>
      <c r="I18" s="42">
        <v>0.23033976</v>
      </c>
      <c r="J18" s="42" t="s">
        <v>0</v>
      </c>
    </row>
    <row r="19" spans="2:10" x14ac:dyDescent="0.35">
      <c r="C19" t="s">
        <v>36</v>
      </c>
      <c r="D19" t="s">
        <v>12</v>
      </c>
      <c r="E19" s="42">
        <v>5.7679999999999997E-3</v>
      </c>
      <c r="F19" s="42">
        <v>3.098358E-2</v>
      </c>
      <c r="G19" s="42">
        <v>8.1204699999999991E-2</v>
      </c>
      <c r="H19" s="42">
        <v>0.17167372</v>
      </c>
      <c r="I19" s="42">
        <v>0.25753196</v>
      </c>
      <c r="J19" s="42" t="s">
        <v>0</v>
      </c>
    </row>
    <row r="20" spans="2:10" x14ac:dyDescent="0.35">
      <c r="B20" t="s">
        <v>37</v>
      </c>
      <c r="C20" t="s">
        <v>38</v>
      </c>
      <c r="E20" s="42">
        <v>1.157621E-2</v>
      </c>
      <c r="F20" s="42">
        <v>7.7259099999999997E-2</v>
      </c>
      <c r="G20" s="42">
        <v>0.15014664</v>
      </c>
      <c r="H20" s="42">
        <v>0.14444882000000001</v>
      </c>
      <c r="I20" s="42">
        <v>0.25381451999999999</v>
      </c>
      <c r="J20" s="42">
        <v>9.5476100000000008E-2</v>
      </c>
    </row>
    <row r="21" spans="2:10" x14ac:dyDescent="0.35">
      <c r="B21" t="s">
        <v>39</v>
      </c>
      <c r="E21" s="43">
        <f>(E2)</f>
        <v>9.2555499999999995E-3</v>
      </c>
      <c r="F21" s="43">
        <f>(F2)</f>
        <v>4.7988820000000001E-2</v>
      </c>
      <c r="G21" s="43">
        <f>(G2)</f>
        <v>0.13246072</v>
      </c>
      <c r="H21" s="43">
        <f>(H2)</f>
        <v>0.29083239999999999</v>
      </c>
      <c r="I21" s="43">
        <f>(I2)</f>
        <v>0.43981071999999999</v>
      </c>
      <c r="J21" s="44"/>
    </row>
    <row r="22" spans="2:10" x14ac:dyDescent="0.35">
      <c r="B22" t="s">
        <v>40</v>
      </c>
      <c r="E22" s="43">
        <f>(104%*E2)</f>
        <v>9.6257719999999995E-3</v>
      </c>
      <c r="F22" s="43">
        <f>(104%*F2)</f>
        <v>4.9908372800000003E-2</v>
      </c>
      <c r="G22" s="43">
        <f>(104%*G2)</f>
        <v>0.13775914880000001</v>
      </c>
      <c r="H22" s="43">
        <f>(104%*H2)</f>
        <v>0.30246569600000001</v>
      </c>
      <c r="I22" s="43">
        <f>(104%*I2)</f>
        <v>0.45740314879999999</v>
      </c>
      <c r="J22" s="45"/>
    </row>
    <row r="23" spans="2:10" x14ac:dyDescent="0.35">
      <c r="B23" t="s">
        <v>41</v>
      </c>
      <c r="E23" s="43">
        <f>(120%*E2)</f>
        <v>1.1106659999999999E-2</v>
      </c>
      <c r="F23" s="43">
        <f>(120%*F2)</f>
        <v>5.7586583999999996E-2</v>
      </c>
      <c r="G23" s="43">
        <f>(120%*G2)</f>
        <v>0.158952864</v>
      </c>
      <c r="H23" s="43">
        <f>(120%*H2)</f>
        <v>0.34899887999999996</v>
      </c>
      <c r="I23" s="43">
        <f>(120%*I2)</f>
        <v>0.52777286400000001</v>
      </c>
      <c r="J23" s="45"/>
    </row>
    <row r="24" spans="2:10" x14ac:dyDescent="0.35">
      <c r="B24" t="s">
        <v>42</v>
      </c>
      <c r="E24" s="43">
        <f>(1+6%)^(1/12)-1+E7</f>
        <v>-4.4510394346569514E-3</v>
      </c>
      <c r="F24" s="43">
        <f>(1+6%)^(10/12)-1+F7</f>
        <v>3.6832700666699622E-2</v>
      </c>
      <c r="G24" s="43">
        <f>6%+G7</f>
        <v>7.5727039999999995E-2</v>
      </c>
      <c r="H24" s="43">
        <f>(1+6%)^(2)-1+H7</f>
        <v>0.25193180000000015</v>
      </c>
      <c r="I24" s="43">
        <f>(1+6%)^(3)-1+I7</f>
        <v>0.36571938000000032</v>
      </c>
      <c r="J24" s="45"/>
    </row>
    <row r="25" spans="2:10" x14ac:dyDescent="0.35">
      <c r="B25" t="s">
        <v>43</v>
      </c>
      <c r="E25" s="43">
        <f>(1+5%)^(1/12)-1+E18</f>
        <v>5.4741237836483537E-3</v>
      </c>
      <c r="F25" s="43">
        <f>(1+5%)^(10/12)-1+F18</f>
        <v>5.2540142698250865E-2</v>
      </c>
      <c r="G25" s="43">
        <f>5%+G18</f>
        <v>9.0825310000000006E-2</v>
      </c>
      <c r="H25" s="43">
        <f>(1+5%)^(2)-1+H18</f>
        <v>0.23989633000000002</v>
      </c>
      <c r="I25" s="43">
        <f>(1+5%)^(3)-1+I18</f>
        <v>0.38796476000000013</v>
      </c>
      <c r="J25" s="45"/>
    </row>
    <row r="26" spans="2:10" x14ac:dyDescent="0.35">
      <c r="B26" t="s">
        <v>44</v>
      </c>
      <c r="E26" s="42">
        <f>(1+6%)^(1/12)-1+E18</f>
        <v>6.2675505653430486E-3</v>
      </c>
      <c r="F26" s="42">
        <f>(1+6%)^(10/12)-1+F18</f>
        <v>6.0799450666699624E-2</v>
      </c>
      <c r="G26" s="42">
        <f>6%+G18</f>
        <v>0.10082531</v>
      </c>
      <c r="H26" s="42">
        <f>(1+6%)^(2)-1+H18</f>
        <v>0.26099633000000011</v>
      </c>
      <c r="I26" s="42">
        <f>(1+6%)^(3)-1+I18</f>
        <v>0.4213557600000003</v>
      </c>
      <c r="J26" s="45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2020-10-30T22:08:33Z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1288562435</vt:lpwstr>
  </property>
  <property fmtid="{D5CDD505-2E9C-101B-9397-08002B2CF9AE}" pid="3" name="EcoUpdateMessage">
    <vt:lpwstr>2020/10/30-22:00:35</vt:lpwstr>
  </property>
  <property fmtid="{D5CDD505-2E9C-101B-9397-08002B2CF9AE}" pid="4" name="EcoUpdateStatus">
    <vt:lpwstr>2020-10-30=BRA:St,ME,Fd;USA:St,ME;ARG:St,ME,TP;MEX:St,ME,Fd;CHL:St,ME;PER:St,ME,Fd|2020-10-29=BRA:TP;ARG:Fd;MEX:TP;CHL:Fd;GBR:St,ME;COL:St,ME|2000-07-28=USA:TP|2019-10-28=CHL:TP|2014-02-26=VEN:St|2002-11-08=JPN:St|2016-08-18=NNN:St|2020-10-28=COL:Fd;PER:T</vt:lpwstr>
  </property>
</Properties>
</file>